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412"/>
  <workbookPr showInkAnnotation="0" autoCompressPictures="0"/>
  <bookViews>
    <workbookView xWindow="4580" yWindow="80" windowWidth="30080" windowHeight="21340" tabRatio="500"/>
  </bookViews>
  <sheets>
    <sheet name="problema 2" sheetId="3" r:id="rId1"/>
  </sheets>
  <definedNames>
    <definedName name="solver_adj" localSheetId="0" hidden="1">'problema 2'!$H$11,'problema 2'!$H$12,'problema 2'!$H$15,'problema 2'!$H$17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itr" localSheetId="0" hidden="1">2147483647</definedName>
    <definedName name="solver_lhs1" localSheetId="0" hidden="1">'problema 2'!$H$12</definedName>
    <definedName name="solver_lhs2" localSheetId="0" hidden="1">'problema 2'!$H$13</definedName>
    <definedName name="solver_lhs3" localSheetId="0" hidden="1">'problema 2'!$H$15</definedName>
    <definedName name="solver_lhs4" localSheetId="0" hidden="1">'problema 2'!$H$17</definedName>
    <definedName name="solver_lhs5" localSheetId="0" hidden="1">'problema 2'!$H$21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opt" localSheetId="0" hidden="1">'problema 2'!$H$28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hs1" localSheetId="0" hidden="1">'problema 2'!$J$12</definedName>
    <definedName name="solver_rhs2" localSheetId="0" hidden="1">'problema 2'!$J$13</definedName>
    <definedName name="solver_rhs3" localSheetId="0" hidden="1">'problema 2'!$J$15</definedName>
    <definedName name="solver_rhs4" localSheetId="0" hidden="1">'problema 2'!$J$17</definedName>
    <definedName name="solver_rhs5" localSheetId="0" hidden="1">'problema 2'!$J$21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3" l="1"/>
  <c r="H14" i="3"/>
  <c r="H16" i="3"/>
  <c r="E28" i="3"/>
  <c r="H22" i="3"/>
  <c r="H21" i="3"/>
  <c r="H23" i="3"/>
  <c r="G28" i="3"/>
  <c r="F28" i="3"/>
  <c r="H28" i="3"/>
  <c r="J21" i="3"/>
</calcChain>
</file>

<file path=xl/sharedStrings.xml><?xml version="1.0" encoding="utf-8"?>
<sst xmlns="http://schemas.openxmlformats.org/spreadsheetml/2006/main" count="40" uniqueCount="30">
  <si>
    <t>Costes €/mol</t>
  </si>
  <si>
    <t>B</t>
  </si>
  <si>
    <t>E</t>
  </si>
  <si>
    <t>catalizador</t>
  </si>
  <si>
    <t>Mats. Primas</t>
  </si>
  <si>
    <t>Reacc R-I</t>
  </si>
  <si>
    <t>Costes Operación</t>
  </si>
  <si>
    <t>Reacc R-II</t>
  </si>
  <si>
    <t>Purific C-D</t>
  </si>
  <si>
    <t>Purific C-F</t>
  </si>
  <si>
    <t>C</t>
  </si>
  <si>
    <t>D</t>
  </si>
  <si>
    <t>F</t>
  </si>
  <si>
    <t>Cexterno</t>
  </si>
  <si>
    <t>&lt;=</t>
  </si>
  <si>
    <t>kmol/d</t>
  </si>
  <si>
    <t>t/d</t>
  </si>
  <si>
    <t>Ventas €/mol</t>
  </si>
  <si>
    <t xml:space="preserve">Productos </t>
  </si>
  <si>
    <t>PM de C</t>
  </si>
  <si>
    <t>g/mol</t>
  </si>
  <si>
    <t>€/mol de C</t>
  </si>
  <si>
    <t>Cantidad (mol)</t>
  </si>
  <si>
    <t>Costes mats</t>
  </si>
  <si>
    <t>Costes op</t>
  </si>
  <si>
    <t>Ventas</t>
  </si>
  <si>
    <t>Beneficio</t>
  </si>
  <si>
    <t>A1</t>
  </si>
  <si>
    <t>A2</t>
  </si>
  <si>
    <t>A1+A2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</si>
</sst>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2" borderId="1" xfId="0" applyFill="1" applyBorder="1"/>
    <xf numFmtId="0" fontId="0" fillId="3" borderId="0" xfId="0" applyFill="1" applyBorder="1"/>
    <xf numFmtId="0" fontId="0" fillId="2" borderId="0" xfId="0" applyFill="1" applyBorder="1"/>
    <xf numFmtId="0" fontId="0" fillId="3" borderId="2" xfId="0" applyFill="1" applyBorder="1"/>
    <xf numFmtId="0" fontId="0" fillId="2" borderId="2" xfId="0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0" xfId="0" applyFont="1" applyFill="1"/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N28"/>
  <sheetViews>
    <sheetView tabSelected="1" workbookViewId="0">
      <selection activeCell="H21" sqref="H21"/>
    </sheetView>
  </sheetViews>
  <sheetFormatPr baseColWidth="10" defaultRowHeight="15" x14ac:dyDescent="0"/>
  <cols>
    <col min="1" max="5" width="10.83203125" style="1"/>
    <col min="6" max="6" width="12.83203125" style="1" customWidth="1"/>
    <col min="7" max="7" width="10.83203125" style="1"/>
    <col min="8" max="8" width="16.5" style="1" customWidth="1"/>
    <col min="9" max="9" width="4.33203125" style="1" customWidth="1"/>
    <col min="10" max="11" width="10.83203125" style="1"/>
    <col min="12" max="12" width="2.83203125" style="1" customWidth="1"/>
    <col min="13" max="13" width="12.5" style="1" customWidth="1"/>
    <col min="14" max="16384" width="10.83203125" style="1"/>
  </cols>
  <sheetData>
    <row r="7" spans="5:14">
      <c r="F7" s="11" t="s">
        <v>19</v>
      </c>
      <c r="G7" s="11">
        <v>100</v>
      </c>
      <c r="H7" s="11" t="s">
        <v>20</v>
      </c>
    </row>
    <row r="9" spans="5:14">
      <c r="F9" s="1" t="s">
        <v>4</v>
      </c>
      <c r="N9" s="1" t="s">
        <v>6</v>
      </c>
    </row>
    <row r="10" spans="5:14">
      <c r="F10" s="1" t="s">
        <v>0</v>
      </c>
      <c r="H10" s="1" t="s">
        <v>22</v>
      </c>
      <c r="N10" s="1" t="s">
        <v>21</v>
      </c>
    </row>
    <row r="11" spans="5:14">
      <c r="E11" s="2" t="s">
        <v>27</v>
      </c>
      <c r="F11" s="2">
        <v>0.9</v>
      </c>
      <c r="G11" s="2"/>
      <c r="H11" s="3">
        <v>400</v>
      </c>
      <c r="I11" s="2"/>
      <c r="J11" s="2"/>
      <c r="K11" s="2" t="s">
        <v>15</v>
      </c>
      <c r="L11" s="2"/>
      <c r="M11" s="2"/>
      <c r="N11" s="2"/>
    </row>
    <row r="12" spans="5:14">
      <c r="E12" s="4" t="s">
        <v>28</v>
      </c>
      <c r="F12" s="4">
        <v>0.85</v>
      </c>
      <c r="G12" s="4"/>
      <c r="H12" s="5">
        <v>1000</v>
      </c>
      <c r="I12" s="4" t="s">
        <v>14</v>
      </c>
      <c r="J12" s="4">
        <v>1000</v>
      </c>
      <c r="K12" s="4" t="s">
        <v>15</v>
      </c>
      <c r="M12" s="4" t="s">
        <v>5</v>
      </c>
      <c r="N12" s="4">
        <v>0.4</v>
      </c>
    </row>
    <row r="13" spans="5:14">
      <c r="E13" s="4" t="s">
        <v>29</v>
      </c>
      <c r="F13" s="4"/>
      <c r="G13" s="4"/>
      <c r="H13" s="4">
        <f>H12+H11</f>
        <v>1400</v>
      </c>
      <c r="I13" s="4" t="s">
        <v>14</v>
      </c>
      <c r="J13" s="4">
        <v>1400</v>
      </c>
      <c r="K13" s="4" t="s">
        <v>15</v>
      </c>
      <c r="M13" s="4"/>
      <c r="N13" s="4"/>
    </row>
    <row r="14" spans="5:14">
      <c r="E14" s="4" t="s">
        <v>1</v>
      </c>
      <c r="F14" s="4">
        <v>1.1000000000000001</v>
      </c>
      <c r="G14" s="4"/>
      <c r="H14" s="4">
        <f>H12/2+H11/2</f>
        <v>700</v>
      </c>
      <c r="I14" s="4"/>
      <c r="J14" s="4"/>
      <c r="K14" s="4"/>
      <c r="M14" s="4" t="s">
        <v>7</v>
      </c>
      <c r="N14" s="4">
        <v>0.6</v>
      </c>
    </row>
    <row r="15" spans="5:14">
      <c r="E15" s="4" t="s">
        <v>2</v>
      </c>
      <c r="F15" s="4">
        <v>1.9</v>
      </c>
      <c r="G15" s="4"/>
      <c r="H15" s="5">
        <v>550</v>
      </c>
      <c r="I15" s="4" t="s">
        <v>14</v>
      </c>
      <c r="J15" s="4">
        <v>800</v>
      </c>
      <c r="K15" s="4" t="s">
        <v>15</v>
      </c>
      <c r="M15" s="4" t="s">
        <v>8</v>
      </c>
      <c r="N15" s="4">
        <v>0.5</v>
      </c>
    </row>
    <row r="16" spans="5:14">
      <c r="E16" s="4" t="s">
        <v>3</v>
      </c>
      <c r="F16" s="4">
        <v>800</v>
      </c>
      <c r="G16" s="4"/>
      <c r="H16" s="4">
        <f>H15/1000</f>
        <v>0.55000000000000004</v>
      </c>
      <c r="I16" s="4"/>
      <c r="J16" s="4"/>
      <c r="K16" s="4"/>
      <c r="M16" s="6" t="s">
        <v>9</v>
      </c>
      <c r="N16" s="6">
        <v>0.4</v>
      </c>
    </row>
    <row r="17" spans="5:14">
      <c r="E17" s="6" t="s">
        <v>13</v>
      </c>
      <c r="F17" s="6">
        <v>3.4</v>
      </c>
      <c r="G17" s="6"/>
      <c r="H17" s="7">
        <v>0</v>
      </c>
      <c r="I17" s="6" t="s">
        <v>14</v>
      </c>
      <c r="J17" s="6">
        <v>200</v>
      </c>
      <c r="K17" s="6" t="s">
        <v>15</v>
      </c>
    </row>
    <row r="18" spans="5:14">
      <c r="E18" s="4"/>
      <c r="F18" s="4"/>
      <c r="G18" s="4"/>
      <c r="H18" s="4"/>
      <c r="I18" s="4"/>
      <c r="J18" s="4"/>
      <c r="K18" s="4"/>
    </row>
    <row r="19" spans="5:14">
      <c r="F19" s="1" t="s">
        <v>18</v>
      </c>
    </row>
    <row r="20" spans="5:14">
      <c r="F20" s="1" t="s">
        <v>17</v>
      </c>
      <c r="H20" s="1" t="s">
        <v>22</v>
      </c>
    </row>
    <row r="21" spans="5:14">
      <c r="E21" s="2" t="s">
        <v>10</v>
      </c>
      <c r="F21" s="2">
        <v>4.5</v>
      </c>
      <c r="G21" s="2"/>
      <c r="H21" s="2">
        <f>H17+H15+H12/2+H11/2</f>
        <v>1250</v>
      </c>
      <c r="I21" s="2" t="s">
        <v>14</v>
      </c>
      <c r="J21" s="2">
        <f>M21*1000/100</f>
        <v>1000</v>
      </c>
      <c r="K21" s="2" t="s">
        <v>15</v>
      </c>
      <c r="M21" s="1">
        <v>100</v>
      </c>
      <c r="N21" s="1" t="s">
        <v>16</v>
      </c>
    </row>
    <row r="22" spans="5:14">
      <c r="E22" s="4" t="s">
        <v>11</v>
      </c>
      <c r="F22" s="4">
        <v>0.8</v>
      </c>
      <c r="G22" s="4"/>
      <c r="H22" s="4">
        <f>H12/2+H11/2</f>
        <v>700</v>
      </c>
      <c r="I22" s="4"/>
      <c r="J22" s="4"/>
      <c r="K22" s="4"/>
    </row>
    <row r="23" spans="5:14">
      <c r="E23" s="6" t="s">
        <v>12</v>
      </c>
      <c r="F23" s="6">
        <v>0.5</v>
      </c>
      <c r="G23" s="6"/>
      <c r="H23" s="6">
        <f>H15</f>
        <v>550</v>
      </c>
      <c r="I23" s="6"/>
      <c r="J23" s="6"/>
      <c r="K23" s="6"/>
    </row>
    <row r="27" spans="5:14">
      <c r="E27" s="8" t="s">
        <v>23</v>
      </c>
      <c r="F27" s="8" t="s">
        <v>24</v>
      </c>
      <c r="G27" s="8" t="s">
        <v>25</v>
      </c>
      <c r="H27" s="8" t="s">
        <v>26</v>
      </c>
    </row>
    <row r="28" spans="5:14">
      <c r="E28" s="9">
        <f>H12*F12+H14*F14+H15*F15+H16*F16+H17*F17+H11*F11</f>
        <v>3465</v>
      </c>
      <c r="F28" s="9">
        <f>N12*H22+N14*H23+N15*H22+N16*H23</f>
        <v>1180</v>
      </c>
      <c r="G28" s="9">
        <f>H21*F21+H22*F22+H23*F23</f>
        <v>6460</v>
      </c>
      <c r="H28" s="10">
        <f>G28-F28-E28</f>
        <v>1815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problema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Rodriguez</dc:creator>
  <cp:lastModifiedBy>Manuel Rodriguez</cp:lastModifiedBy>
  <dcterms:created xsi:type="dcterms:W3CDTF">2011-06-13T11:46:42Z</dcterms:created>
  <dcterms:modified xsi:type="dcterms:W3CDTF">2011-06-27T09:53:55Z</dcterms:modified>
</cp:coreProperties>
</file>