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-20" windowWidth="27740" windowHeight="19080"/>
  </bookViews>
  <sheets>
    <sheet name="Problema" sheetId="6" r:id="rId1"/>
  </sheets>
  <definedNames>
    <definedName name="solver_adj" localSheetId="0" hidden="1">Problema!$H$9:$H$11,Problema!$H$16,Problema!$H$24,Problema!$H$25,Problema!$H$26,Problema!$H$31,Problema!$S$9:$S$11,Problema!$S$16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Problema!$S$11</definedName>
    <definedName name="solver_lhs10" localSheetId="0" hidden="1">Problema!$S$9</definedName>
    <definedName name="solver_lhs11" localSheetId="0" hidden="1">Problema!$S$11</definedName>
    <definedName name="solver_lhs12" localSheetId="0" hidden="1">Problema!$H$16</definedName>
    <definedName name="solver_lhs13" localSheetId="0" hidden="1">Problema!$S$16</definedName>
    <definedName name="solver_lhs14" localSheetId="0" hidden="1">Problema!$H$24</definedName>
    <definedName name="solver_lhs15" localSheetId="0" hidden="1">Problema!$Q$28</definedName>
    <definedName name="solver_lhs16" localSheetId="0" hidden="1">Problema!$Q$31</definedName>
    <definedName name="solver_lhs17" localSheetId="0" hidden="1">Problema!$Q$32</definedName>
    <definedName name="solver_lhs18" localSheetId="0" hidden="1">Problema!$Q$33</definedName>
    <definedName name="solver_lhs19" localSheetId="0" hidden="1">Problema!$H$31</definedName>
    <definedName name="solver_lhs2" localSheetId="0" hidden="1">Problema!$H$27</definedName>
    <definedName name="solver_lhs20" localSheetId="0" hidden="1">Problema!$S$10</definedName>
    <definedName name="solver_lhs21" localSheetId="0" hidden="1">Problema!$S$9</definedName>
    <definedName name="solver_lhs22" localSheetId="0" hidden="1">Problema!$H$9</definedName>
    <definedName name="solver_lhs23" localSheetId="0" hidden="1">Problema!$H$10</definedName>
    <definedName name="solver_lhs24" localSheetId="0" hidden="1">Problema!$H$24</definedName>
    <definedName name="solver_lhs25" localSheetId="0" hidden="1">Problema!$H$25</definedName>
    <definedName name="solver_lhs3" localSheetId="0" hidden="1">Problema!$S$10</definedName>
    <definedName name="solver_lhs4" localSheetId="0" hidden="1">Problema!$H$9</definedName>
    <definedName name="solver_lhs5" localSheetId="0" hidden="1">Problema!$H$9</definedName>
    <definedName name="solver_lhs6" localSheetId="0" hidden="1">Problema!$H$10</definedName>
    <definedName name="solver_lhs7" localSheetId="0" hidden="1">Problema!$H$10</definedName>
    <definedName name="solver_lhs8" localSheetId="0" hidden="1">Problema!$H$11</definedName>
    <definedName name="solver_lhs9" localSheetId="0" hidden="1">Problema!$S$9</definedName>
    <definedName name="solver_lin" localSheetId="0" hidden="1">1</definedName>
    <definedName name="solver_neg" localSheetId="0" hidden="1">1</definedName>
    <definedName name="solver_num" localSheetId="0" hidden="1">25</definedName>
    <definedName name="solver_nwt" localSheetId="0" hidden="1">1</definedName>
    <definedName name="solver_opt" localSheetId="0" hidden="1">Problema!$E$3</definedName>
    <definedName name="solver_pre" localSheetId="0" hidden="1">0.0001</definedName>
    <definedName name="solver_rel1" localSheetId="0" hidden="1">3</definedName>
    <definedName name="solver_rel10" localSheetId="0" hidden="1">3</definedName>
    <definedName name="solver_rel11" localSheetId="0" hidden="1">1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2</definedName>
    <definedName name="solver_rel17" localSheetId="0" hidden="1">2</definedName>
    <definedName name="solver_rel18" localSheetId="0" hidden="1">2</definedName>
    <definedName name="solver_rel19" localSheetId="0" hidden="1">1</definedName>
    <definedName name="solver_rel2" localSheetId="0" hidden="1">1</definedName>
    <definedName name="solver_rel20" localSheetId="0" hidden="1">3</definedName>
    <definedName name="solver_rel21" localSheetId="0" hidden="1">3</definedName>
    <definedName name="solver_rel22" localSheetId="0" hidden="1">3</definedName>
    <definedName name="solver_rel23" localSheetId="0" hidden="1">3</definedName>
    <definedName name="solver_rel24" localSheetId="0" hidden="1">3</definedName>
    <definedName name="solver_rel25" localSheetId="0" hidden="1">3</definedName>
    <definedName name="solver_rel3" localSheetId="0" hidden="1">1</definedName>
    <definedName name="solver_rel4" localSheetId="0" hidden="1">1</definedName>
    <definedName name="solver_rel5" localSheetId="0" hidden="1">3</definedName>
    <definedName name="solver_rel6" localSheetId="0" hidden="1">1</definedName>
    <definedName name="solver_rel7" localSheetId="0" hidden="1">3</definedName>
    <definedName name="solver_rel8" localSheetId="0" hidden="1">3</definedName>
    <definedName name="solver_rel9" localSheetId="0" hidden="1">1</definedName>
    <definedName name="solver_rhs1" localSheetId="0" hidden="1">Problema!$Q$11</definedName>
    <definedName name="solver_rhs10" localSheetId="0" hidden="1">Problema!$Q$9</definedName>
    <definedName name="solver_rhs11" localSheetId="0" hidden="1">Problema!$U$11</definedName>
    <definedName name="solver_rhs12" localSheetId="0" hidden="1">Problema!$J$9</definedName>
    <definedName name="solver_rhs13" localSheetId="0" hidden="1">Problema!$U$9</definedName>
    <definedName name="solver_rhs14" localSheetId="0" hidden="1">Problema!$J$27</definedName>
    <definedName name="solver_rhs15" localSheetId="0" hidden="1">Problema!$S$28</definedName>
    <definedName name="solver_rhs16" localSheetId="0" hidden="1">Problema!$S$31</definedName>
    <definedName name="solver_rhs17" localSheetId="0" hidden="1">Problema!$S$32</definedName>
    <definedName name="solver_rhs18" localSheetId="0" hidden="1">Problema!$S$33</definedName>
    <definedName name="solver_rhs19" localSheetId="0" hidden="1">Problema!$H$24</definedName>
    <definedName name="solver_rhs2" localSheetId="0" hidden="1">Problema!$J$27</definedName>
    <definedName name="solver_rhs20" localSheetId="0" hidden="1">Problema!$S$17</definedName>
    <definedName name="solver_rhs21" localSheetId="0" hidden="1">Problema!$S$16</definedName>
    <definedName name="solver_rhs22" localSheetId="0" hidden="1">Problema!$H$16</definedName>
    <definedName name="solver_rhs23" localSheetId="0" hidden="1">Problema!$H$17</definedName>
    <definedName name="solver_rhs24" localSheetId="0" hidden="1">Problema!$H$31</definedName>
    <definedName name="solver_rhs25" localSheetId="0" hidden="1">Problema!$H$32</definedName>
    <definedName name="solver_rhs3" localSheetId="0" hidden="1">Problema!$U$10</definedName>
    <definedName name="solver_rhs4" localSheetId="0" hidden="1">Problema!$J$9</definedName>
    <definedName name="solver_rhs5" localSheetId="0" hidden="1">Problema!$F$9</definedName>
    <definedName name="solver_rhs6" localSheetId="0" hidden="1">Problema!$J$10</definedName>
    <definedName name="solver_rhs7" localSheetId="0" hidden="1">Problema!$F$10</definedName>
    <definedName name="solver_rhs8" localSheetId="0" hidden="1">Problema!$F$11</definedName>
    <definedName name="solver_rhs9" localSheetId="0" hidden="1">Problema!$U$9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30406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4" i="6"/>
  <c r="S33"/>
  <c r="Q33"/>
  <c r="S32"/>
  <c r="Q32"/>
  <c r="H32"/>
  <c r="S31"/>
  <c r="Q31"/>
  <c r="H30"/>
  <c r="H29"/>
  <c r="S17"/>
  <c r="H17"/>
  <c r="Q28"/>
  <c r="P27"/>
  <c r="H27"/>
  <c r="S19"/>
  <c r="H19"/>
  <c r="S15"/>
  <c r="H15"/>
  <c r="S14"/>
  <c r="H14"/>
  <c r="P5"/>
  <c r="P4"/>
  <c r="P3"/>
  <c r="P6"/>
  <c r="E3"/>
</calcChain>
</file>

<file path=xl/sharedStrings.xml><?xml version="1.0" encoding="utf-8"?>
<sst xmlns="http://schemas.openxmlformats.org/spreadsheetml/2006/main" count="147" uniqueCount="87">
  <si>
    <t>celdas vario</t>
  </si>
  <si>
    <t>celdas calculo</t>
  </si>
  <si>
    <t>celdas dato</t>
  </si>
  <si>
    <t>precios venta</t>
  </si>
  <si>
    <t>a venta</t>
  </si>
  <si>
    <t>a D</t>
  </si>
  <si>
    <t>---</t>
  </si>
  <si>
    <t>Planta D</t>
  </si>
  <si>
    <t>cantidades disponibles</t>
  </si>
  <si>
    <t>Coste materia prima</t>
  </si>
  <si>
    <t>Total A</t>
    <phoneticPr fontId="6" type="noConversion"/>
  </si>
  <si>
    <t>Total B</t>
    <phoneticPr fontId="6" type="noConversion"/>
  </si>
  <si>
    <t>Total C</t>
    <phoneticPr fontId="6" type="noConversion"/>
  </si>
  <si>
    <t>A la planta 2</t>
    <phoneticPr fontId="6" type="noConversion"/>
  </si>
  <si>
    <t>A la planta 3</t>
    <phoneticPr fontId="6" type="noConversion"/>
  </si>
  <si>
    <t>Costes unitarios transporte</t>
    <phoneticPr fontId="6" type="noConversion"/>
  </si>
  <si>
    <t>A la planta 1</t>
    <phoneticPr fontId="6" type="noConversion"/>
  </si>
  <si>
    <t>Min</t>
    <phoneticPr fontId="6" type="noConversion"/>
  </si>
  <si>
    <t>Max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</si>
  <si>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</si>
  <si>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</si>
  <si>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</si>
  <si>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Planta 1</t>
    <phoneticPr fontId="6" type="noConversion"/>
  </si>
  <si>
    <t>Planta 2</t>
    <phoneticPr fontId="6" type="noConversion"/>
  </si>
  <si>
    <t>Planta 3</t>
    <phoneticPr fontId="6" type="noConversion"/>
  </si>
  <si>
    <t>Total</t>
    <phoneticPr fontId="6" type="noConversion"/>
  </si>
  <si>
    <t>Planta D</t>
    <phoneticPr fontId="6" type="noConversion"/>
  </si>
  <si>
    <t>Max</t>
    <phoneticPr fontId="6" type="noConversion"/>
  </si>
  <si>
    <t>---</t>
    <phoneticPr fontId="6" type="noConversion"/>
  </si>
  <si>
    <t>Capacidades mínimas y máximas de cada planta</t>
    <phoneticPr fontId="6" type="noConversion"/>
  </si>
  <si>
    <t>desde planta fabricación de A,B,C</t>
    <phoneticPr fontId="6" type="noConversion"/>
  </si>
  <si>
    <t>a la planta de fabricación de D</t>
    <phoneticPr fontId="6" type="noConversion"/>
  </si>
  <si>
    <t>Costes unitarios transporte de cada planta</t>
    <phoneticPr fontId="6" type="noConversion"/>
  </si>
  <si>
    <t>De la planta 1</t>
    <phoneticPr fontId="6" type="noConversion"/>
  </si>
  <si>
    <t>De la planta 3</t>
    <phoneticPr fontId="6" type="noConversion"/>
  </si>
  <si>
    <t>De la planta 2</t>
    <phoneticPr fontId="6" type="noConversion"/>
  </si>
  <si>
    <t>Planta 1</t>
  </si>
  <si>
    <t>A1</t>
  </si>
  <si>
    <t>B1</t>
  </si>
  <si>
    <t>C1</t>
  </si>
  <si>
    <t>&lt;</t>
  </si>
  <si>
    <t>Entra</t>
  </si>
  <si>
    <t>Sale</t>
  </si>
  <si>
    <t>A1v</t>
  </si>
  <si>
    <t>B1v</t>
  </si>
  <si>
    <t>A1d</t>
  </si>
  <si>
    <t>B1d</t>
  </si>
  <si>
    <t>Planta 3</t>
  </si>
  <si>
    <t>A3</t>
  </si>
  <si>
    <t>B3</t>
  </si>
  <si>
    <t>C3</t>
  </si>
  <si>
    <t>A3v</t>
  </si>
  <si>
    <t>B3v</t>
  </si>
  <si>
    <t>A3d</t>
  </si>
  <si>
    <t>B3d</t>
  </si>
  <si>
    <t>Planta 2</t>
  </si>
  <si>
    <t>A2</t>
  </si>
  <si>
    <t>B2</t>
  </si>
  <si>
    <t>C2</t>
  </si>
  <si>
    <t>A2v</t>
  </si>
  <si>
    <t>B2v</t>
  </si>
  <si>
    <t>A2d</t>
  </si>
  <si>
    <t>B2d</t>
  </si>
  <si>
    <t>TOTAL</t>
  </si>
  <si>
    <t>TOTAL D</t>
  </si>
  <si>
    <t>OBJETIVO</t>
  </si>
  <si>
    <t xml:space="preserve">Transporte </t>
  </si>
  <si>
    <t>Transporte</t>
  </si>
  <si>
    <t>coste unitari</t>
  </si>
  <si>
    <t>Coste unid</t>
  </si>
  <si>
    <t>Transporte 1</t>
  </si>
  <si>
    <t>Transporte 2</t>
  </si>
  <si>
    <t>Transporte 3</t>
  </si>
  <si>
    <t xml:space="preserve">TOTAL  </t>
  </si>
  <si>
    <t>pvp C</t>
  </si>
  <si>
    <t>pvp B</t>
  </si>
  <si>
    <t>pvp A</t>
  </si>
  <si>
    <t>pvp D</t>
  </si>
  <si>
    <t>coste A</t>
  </si>
  <si>
    <t>coste B</t>
  </si>
  <si>
    <t>coste C</t>
  </si>
  <si>
    <t>coste total</t>
  </si>
  <si>
    <t>TOTAL A</t>
  </si>
  <si>
    <t>TOTAL B</t>
  </si>
  <si>
    <t>TOTAL C</t>
  </si>
  <si>
    <t>=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</si>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</sst>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0" fontId="0" fillId="3" borderId="1" xfId="0" applyFill="1" applyBorder="1"/>
    <xf numFmtId="0" fontId="3" fillId="3" borderId="1" xfId="0" applyFont="1" applyFill="1" applyBorder="1"/>
    <xf numFmtId="0" fontId="0" fillId="2" borderId="13" xfId="0" applyFill="1" applyBorder="1"/>
    <xf numFmtId="0" fontId="0" fillId="2" borderId="1" xfId="0" quotePrefix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2" borderId="0" xfId="0" applyFont="1" applyFill="1"/>
    <xf numFmtId="0" fontId="0" fillId="2" borderId="0" xfId="0" applyFill="1" applyBorder="1" applyAlignment="1">
      <alignment horizontal="center"/>
    </xf>
    <xf numFmtId="0" fontId="4" fillId="2" borderId="10" xfId="0" applyFont="1" applyFill="1" applyBorder="1"/>
    <xf numFmtId="0" fontId="0" fillId="4" borderId="0" xfId="0" applyFill="1"/>
    <xf numFmtId="0" fontId="0" fillId="4" borderId="1" xfId="0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0" fillId="5" borderId="0" xfId="0" applyFill="1"/>
    <xf numFmtId="0" fontId="0" fillId="5" borderId="1" xfId="0" applyFill="1" applyBorder="1"/>
    <xf numFmtId="0" fontId="4" fillId="5" borderId="1" xfId="0" applyFont="1" applyFill="1" applyBorder="1"/>
    <xf numFmtId="0" fontId="0" fillId="6" borderId="0" xfId="0" applyFill="1"/>
    <xf numFmtId="0" fontId="0" fillId="6" borderId="1" xfId="0" applyFill="1" applyBorder="1"/>
    <xf numFmtId="0" fontId="1" fillId="6" borderId="1" xfId="0" applyFont="1" applyFill="1" applyBorder="1"/>
    <xf numFmtId="0" fontId="0" fillId="6" borderId="13" xfId="0" applyFill="1" applyBorder="1"/>
    <xf numFmtId="0" fontId="4" fillId="6" borderId="1" xfId="0" applyFont="1" applyFill="1" applyBorder="1"/>
    <xf numFmtId="0" fontId="0" fillId="6" borderId="0" xfId="0" applyFill="1" applyBorder="1"/>
    <xf numFmtId="0" fontId="5" fillId="6" borderId="1" xfId="0" applyFont="1" applyFill="1" applyBorder="1"/>
    <xf numFmtId="0" fontId="3" fillId="6" borderId="0" xfId="0" applyFont="1" applyFill="1"/>
    <xf numFmtId="0" fontId="0" fillId="7" borderId="0" xfId="0" applyFill="1"/>
    <xf numFmtId="0" fontId="0" fillId="7" borderId="1" xfId="0" applyFill="1" applyBorder="1"/>
    <xf numFmtId="0" fontId="1" fillId="7" borderId="1" xfId="0" applyFont="1" applyFill="1" applyBorder="1"/>
    <xf numFmtId="0" fontId="4" fillId="7" borderId="1" xfId="0" applyFont="1" applyFill="1" applyBorder="1"/>
    <xf numFmtId="0" fontId="0" fillId="7" borderId="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0" xfId="0" applyFill="1" applyBorder="1"/>
    <xf numFmtId="0" fontId="0" fillId="7" borderId="1" xfId="0" quotePrefix="1" applyFill="1" applyBorder="1"/>
    <xf numFmtId="0" fontId="0" fillId="4" borderId="1" xfId="0" quotePrefix="1" applyFill="1" applyBorder="1"/>
    <xf numFmtId="0" fontId="0" fillId="5" borderId="11" xfId="0" applyFill="1" applyBorder="1"/>
    <xf numFmtId="0" fontId="2" fillId="2" borderId="0" xfId="0" applyFont="1" applyFill="1"/>
    <xf numFmtId="0" fontId="4" fillId="5" borderId="11" xfId="0" applyFont="1" applyFill="1" applyBorder="1"/>
    <xf numFmtId="0" fontId="0" fillId="7" borderId="0" xfId="0" quotePrefix="1" applyFill="1" applyBorder="1"/>
    <xf numFmtId="0" fontId="0" fillId="2" borderId="14" xfId="0" applyFill="1" applyBorder="1"/>
    <xf numFmtId="0" fontId="3" fillId="8" borderId="0" xfId="0" applyFont="1" applyFill="1" applyBorder="1"/>
    <xf numFmtId="0" fontId="0" fillId="8" borderId="6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7" fillId="2" borderId="0" xfId="0" applyFont="1" applyFill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8" borderId="10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B2:V51"/>
  <sheetViews>
    <sheetView tabSelected="1" zoomScaleNormal="90" zoomScalePageLayoutView="90" workbookViewId="0">
      <selection activeCell="D50" sqref="D50"/>
    </sheetView>
  </sheetViews>
  <sheetFormatPr baseColWidth="10" defaultRowHeight="14"/>
  <cols>
    <col min="1" max="1" width="4.1640625" style="1" customWidth="1"/>
    <col min="2" max="4" width="10.83203125" style="1"/>
    <col min="5" max="5" width="13.5" style="1" customWidth="1"/>
    <col min="6" max="6" width="9.6640625" style="1" customWidth="1"/>
    <col min="7" max="15" width="9.5" style="1" customWidth="1"/>
    <col min="16" max="17" width="10.83203125" style="1"/>
    <col min="18" max="18" width="4.5" style="1" customWidth="1"/>
    <col min="19" max="19" width="12.6640625" style="1" customWidth="1"/>
    <col min="20" max="20" width="5" style="1" customWidth="1"/>
    <col min="21" max="16384" width="10.83203125" style="1"/>
  </cols>
  <sheetData>
    <row r="2" spans="2:22">
      <c r="H2" s="51" t="s">
        <v>8</v>
      </c>
      <c r="K2" s="8"/>
      <c r="L2" s="51" t="s">
        <v>9</v>
      </c>
      <c r="N2" s="8"/>
    </row>
    <row r="3" spans="2:22">
      <c r="B3" s="3" t="s">
        <v>0</v>
      </c>
      <c r="D3" s="14" t="s">
        <v>65</v>
      </c>
      <c r="E3" s="15">
        <f>Q28*L17+(H14+H29+S14)*L14+(H15+H30+S15)*L15+(H11+S11+H26)*L16-H19-S19-H34-P27-P6</f>
        <v>46450</v>
      </c>
      <c r="H3" s="4" t="s">
        <v>10</v>
      </c>
      <c r="I3" s="5"/>
      <c r="J3" s="6">
        <v>4000</v>
      </c>
      <c r="K3" s="8"/>
      <c r="L3" s="4" t="s">
        <v>78</v>
      </c>
      <c r="M3" s="57">
        <v>10</v>
      </c>
      <c r="N3" s="23"/>
      <c r="O3" s="5" t="s">
        <v>81</v>
      </c>
      <c r="P3" s="19">
        <f>J3*M3</f>
        <v>40000</v>
      </c>
    </row>
    <row r="4" spans="2:22">
      <c r="B4" s="22" t="s">
        <v>1</v>
      </c>
      <c r="E4" s="2"/>
      <c r="H4" s="7" t="s">
        <v>11</v>
      </c>
      <c r="I4" s="8"/>
      <c r="J4" s="9">
        <v>3500</v>
      </c>
      <c r="K4" s="8"/>
      <c r="L4" s="7" t="s">
        <v>79</v>
      </c>
      <c r="M4" s="56">
        <v>8</v>
      </c>
      <c r="N4" s="23"/>
      <c r="O4" s="8" t="s">
        <v>81</v>
      </c>
      <c r="P4" s="20">
        <f>J4*M4</f>
        <v>28000</v>
      </c>
    </row>
    <row r="5" spans="2:22">
      <c r="B5" s="1" t="s">
        <v>2</v>
      </c>
      <c r="H5" s="10" t="s">
        <v>12</v>
      </c>
      <c r="I5" s="11"/>
      <c r="J5" s="12">
        <v>3000</v>
      </c>
      <c r="K5" s="8"/>
      <c r="L5" s="10" t="s">
        <v>80</v>
      </c>
      <c r="M5" s="58">
        <v>6</v>
      </c>
      <c r="N5" s="23"/>
      <c r="O5" s="11" t="s">
        <v>81</v>
      </c>
      <c r="P5" s="21">
        <f>J5*M5</f>
        <v>18000</v>
      </c>
    </row>
    <row r="6" spans="2:22">
      <c r="K6" s="8"/>
      <c r="N6" s="8"/>
      <c r="O6" s="54" t="s">
        <v>63</v>
      </c>
      <c r="P6" s="24">
        <f>P5+P4+P3</f>
        <v>86000</v>
      </c>
    </row>
    <row r="7" spans="2:22">
      <c r="E7" s="51" t="s">
        <v>36</v>
      </c>
      <c r="M7" s="2"/>
      <c r="N7" s="55"/>
      <c r="P7" s="51" t="s">
        <v>47</v>
      </c>
    </row>
    <row r="8" spans="2:22">
      <c r="D8" s="40"/>
      <c r="E8" s="40"/>
      <c r="F8" s="40"/>
      <c r="G8" s="40"/>
      <c r="H8" s="40"/>
      <c r="I8" s="40"/>
      <c r="J8" s="40"/>
      <c r="K8" s="40"/>
      <c r="O8" s="25"/>
      <c r="P8" s="25"/>
      <c r="Q8" s="25"/>
      <c r="R8" s="25"/>
      <c r="S8" s="25"/>
      <c r="T8" s="25"/>
      <c r="U8" s="25"/>
      <c r="V8" s="25"/>
    </row>
    <row r="9" spans="2:22">
      <c r="D9" s="40"/>
      <c r="E9" s="41" t="s">
        <v>37</v>
      </c>
      <c r="F9" s="41">
        <v>1000</v>
      </c>
      <c r="G9" s="41" t="s">
        <v>40</v>
      </c>
      <c r="H9" s="42">
        <v>1000</v>
      </c>
      <c r="I9" s="41" t="s">
        <v>40</v>
      </c>
      <c r="J9" s="41">
        <v>1600</v>
      </c>
      <c r="K9" s="44"/>
      <c r="O9" s="25"/>
      <c r="P9" s="26" t="s">
        <v>48</v>
      </c>
      <c r="Q9" s="26">
        <v>1000</v>
      </c>
      <c r="R9" s="26" t="s">
        <v>40</v>
      </c>
      <c r="S9" s="27">
        <v>1000</v>
      </c>
      <c r="T9" s="26" t="s">
        <v>40</v>
      </c>
      <c r="U9" s="26">
        <v>1500</v>
      </c>
      <c r="V9" s="25"/>
    </row>
    <row r="10" spans="2:22">
      <c r="D10" s="41" t="s">
        <v>41</v>
      </c>
      <c r="E10" s="41" t="s">
        <v>38</v>
      </c>
      <c r="F10" s="41">
        <v>800</v>
      </c>
      <c r="G10" s="41" t="s">
        <v>40</v>
      </c>
      <c r="H10" s="42">
        <v>800</v>
      </c>
      <c r="I10" s="41" t="s">
        <v>40</v>
      </c>
      <c r="J10" s="41">
        <v>1800</v>
      </c>
      <c r="K10" s="44"/>
      <c r="O10" s="26" t="s">
        <v>41</v>
      </c>
      <c r="P10" s="26" t="s">
        <v>49</v>
      </c>
      <c r="Q10" s="49" t="s">
        <v>6</v>
      </c>
      <c r="R10" s="49" t="s">
        <v>6</v>
      </c>
      <c r="S10" s="27">
        <v>699.99999999999977</v>
      </c>
      <c r="T10" s="26" t="s">
        <v>40</v>
      </c>
      <c r="U10" s="26">
        <v>1900</v>
      </c>
      <c r="V10" s="25"/>
    </row>
    <row r="11" spans="2:22">
      <c r="D11" s="40"/>
      <c r="E11" s="41" t="s">
        <v>39</v>
      </c>
      <c r="F11" s="41">
        <v>600</v>
      </c>
      <c r="G11" s="41" t="s">
        <v>40</v>
      </c>
      <c r="H11" s="42">
        <v>2200</v>
      </c>
      <c r="I11" s="48" t="s">
        <v>6</v>
      </c>
      <c r="J11" s="48" t="s">
        <v>6</v>
      </c>
      <c r="K11" s="53"/>
      <c r="O11" s="25"/>
      <c r="P11" s="26" t="s">
        <v>50</v>
      </c>
      <c r="Q11" s="26">
        <v>800</v>
      </c>
      <c r="R11" s="26" t="s">
        <v>40</v>
      </c>
      <c r="S11" s="27">
        <v>800</v>
      </c>
      <c r="T11" s="26" t="s">
        <v>40</v>
      </c>
      <c r="U11" s="26">
        <v>1500</v>
      </c>
      <c r="V11" s="25"/>
    </row>
    <row r="12" spans="2:22">
      <c r="D12" s="40"/>
      <c r="E12" s="40"/>
      <c r="F12" s="40"/>
      <c r="G12" s="40"/>
      <c r="H12" s="40"/>
      <c r="I12" s="40"/>
      <c r="J12" s="40"/>
      <c r="K12" s="40"/>
      <c r="O12" s="25"/>
      <c r="P12" s="25"/>
      <c r="Q12" s="25"/>
      <c r="R12" s="25"/>
      <c r="S12" s="25" t="s">
        <v>86</v>
      </c>
      <c r="T12" s="25"/>
      <c r="U12" s="25"/>
      <c r="V12" s="25"/>
    </row>
    <row r="13" spans="2:22">
      <c r="D13" s="40"/>
      <c r="E13" s="40"/>
      <c r="F13" s="40"/>
      <c r="G13" s="40"/>
      <c r="H13" s="40"/>
      <c r="I13" s="40"/>
      <c r="J13" s="51" t="s">
        <v>3</v>
      </c>
      <c r="K13" s="51"/>
      <c r="O13" s="25"/>
      <c r="P13" s="25"/>
      <c r="Q13" s="25"/>
      <c r="R13" s="25"/>
      <c r="S13" s="25" t="s">
        <v>86</v>
      </c>
      <c r="T13" s="25"/>
      <c r="U13" s="25"/>
      <c r="V13" s="25"/>
    </row>
    <row r="14" spans="2:22">
      <c r="D14" s="40"/>
      <c r="E14" s="41" t="s">
        <v>43</v>
      </c>
      <c r="F14" s="41" t="s">
        <v>4</v>
      </c>
      <c r="G14" s="41"/>
      <c r="H14" s="43">
        <f>H9-H16</f>
        <v>949.99999999999966</v>
      </c>
      <c r="I14" s="40"/>
      <c r="J14" s="13" t="s">
        <v>76</v>
      </c>
      <c r="K14" s="13"/>
      <c r="L14" s="13">
        <v>17</v>
      </c>
      <c r="O14" s="25"/>
      <c r="P14" s="26" t="s">
        <v>51</v>
      </c>
      <c r="Q14" s="26" t="s">
        <v>4</v>
      </c>
      <c r="R14" s="26"/>
      <c r="S14" s="28">
        <f>S9-S16</f>
        <v>300.00000000000023</v>
      </c>
      <c r="T14" s="25"/>
      <c r="U14" s="25"/>
      <c r="V14" s="25"/>
    </row>
    <row r="15" spans="2:22">
      <c r="D15" s="41" t="s">
        <v>42</v>
      </c>
      <c r="E15" s="41" t="s">
        <v>44</v>
      </c>
      <c r="F15" s="41" t="s">
        <v>4</v>
      </c>
      <c r="G15" s="41"/>
      <c r="H15" s="43">
        <f>H10-H17</f>
        <v>749.99999999999966</v>
      </c>
      <c r="I15" s="40"/>
      <c r="J15" s="13" t="s">
        <v>75</v>
      </c>
      <c r="K15" s="13"/>
      <c r="L15" s="13">
        <v>15</v>
      </c>
      <c r="O15" s="26" t="s">
        <v>42</v>
      </c>
      <c r="P15" s="26" t="s">
        <v>52</v>
      </c>
      <c r="Q15" s="26" t="s">
        <v>4</v>
      </c>
      <c r="R15" s="26"/>
      <c r="S15" s="28">
        <f>S10-S17</f>
        <v>0</v>
      </c>
      <c r="T15" s="25"/>
      <c r="U15" s="25"/>
      <c r="V15" s="25"/>
    </row>
    <row r="16" spans="2:22">
      <c r="D16" s="40"/>
      <c r="E16" s="41" t="s">
        <v>45</v>
      </c>
      <c r="F16" s="41" t="s">
        <v>5</v>
      </c>
      <c r="G16" s="41"/>
      <c r="H16" s="42">
        <v>50.000000000000298</v>
      </c>
      <c r="I16" s="40"/>
      <c r="J16" s="13" t="s">
        <v>74</v>
      </c>
      <c r="K16" s="13"/>
      <c r="L16" s="13">
        <v>14</v>
      </c>
      <c r="O16" s="25"/>
      <c r="P16" s="26" t="s">
        <v>53</v>
      </c>
      <c r="Q16" s="26" t="s">
        <v>5</v>
      </c>
      <c r="R16" s="26"/>
      <c r="S16" s="27">
        <v>699.99999999999977</v>
      </c>
      <c r="T16" s="25"/>
      <c r="U16" s="25"/>
      <c r="V16" s="25"/>
    </row>
    <row r="17" spans="4:22">
      <c r="D17" s="40"/>
      <c r="E17" s="41" t="s">
        <v>46</v>
      </c>
      <c r="F17" s="41" t="s">
        <v>5</v>
      </c>
      <c r="G17" s="41"/>
      <c r="H17" s="43">
        <f>H16</f>
        <v>50.000000000000298</v>
      </c>
      <c r="I17" s="40"/>
      <c r="J17" s="13" t="s">
        <v>77</v>
      </c>
      <c r="K17" s="13"/>
      <c r="L17" s="13">
        <v>23</v>
      </c>
      <c r="O17" s="25"/>
      <c r="P17" s="26" t="s">
        <v>54</v>
      </c>
      <c r="Q17" s="26" t="s">
        <v>5</v>
      </c>
      <c r="R17" s="26"/>
      <c r="S17" s="28">
        <f>S16</f>
        <v>699.99999999999977</v>
      </c>
      <c r="T17" s="25"/>
      <c r="U17" s="25"/>
      <c r="V17" s="25"/>
    </row>
    <row r="18" spans="4:22">
      <c r="D18" s="40"/>
      <c r="E18" s="44"/>
      <c r="F18" s="44"/>
      <c r="G18" s="44"/>
      <c r="H18" s="44"/>
      <c r="I18" s="40"/>
      <c r="O18" s="25"/>
      <c r="P18" s="25"/>
      <c r="Q18" s="25"/>
      <c r="R18" s="25"/>
      <c r="S18" s="25"/>
      <c r="T18" s="25"/>
      <c r="U18" s="25"/>
      <c r="V18" s="25"/>
    </row>
    <row r="19" spans="4:22">
      <c r="D19" s="45" t="s">
        <v>66</v>
      </c>
      <c r="E19" s="40"/>
      <c r="F19" s="40"/>
      <c r="G19" s="40"/>
      <c r="H19" s="43">
        <f>(H9+H10+H11)*E20</f>
        <v>16000</v>
      </c>
      <c r="I19" s="40"/>
      <c r="O19" s="25"/>
      <c r="P19" s="25" t="s">
        <v>67</v>
      </c>
      <c r="Q19" s="25"/>
      <c r="R19" s="25"/>
      <c r="S19" s="28">
        <f>(S9+S10+S11)*Q20</f>
        <v>12500</v>
      </c>
      <c r="T19" s="25"/>
      <c r="U19" s="25"/>
      <c r="V19" s="25"/>
    </row>
    <row r="20" spans="4:22">
      <c r="D20" s="46" t="s">
        <v>68</v>
      </c>
      <c r="E20" s="47">
        <v>4</v>
      </c>
      <c r="F20" s="40"/>
      <c r="G20" s="40"/>
      <c r="H20" s="40"/>
      <c r="I20" s="40"/>
      <c r="O20" s="25"/>
      <c r="P20" s="25" t="s">
        <v>69</v>
      </c>
      <c r="Q20" s="26">
        <v>5</v>
      </c>
      <c r="R20" s="25"/>
      <c r="S20" s="25"/>
      <c r="T20" s="25"/>
      <c r="U20" s="25"/>
      <c r="V20" s="25"/>
    </row>
    <row r="22" spans="4:22">
      <c r="E22" s="51" t="s">
        <v>55</v>
      </c>
      <c r="L22" s="2"/>
      <c r="O22" s="51" t="s">
        <v>7</v>
      </c>
    </row>
    <row r="23" spans="4:22">
      <c r="D23" s="32"/>
      <c r="E23" s="32"/>
      <c r="F23" s="32"/>
      <c r="G23" s="32"/>
      <c r="H23" s="32"/>
      <c r="I23" s="32"/>
      <c r="J23" s="32"/>
      <c r="K23" s="32"/>
      <c r="L23" s="32"/>
      <c r="O23" s="29"/>
      <c r="P23" s="29"/>
      <c r="Q23" s="29"/>
      <c r="R23" s="29"/>
      <c r="S23" s="29"/>
    </row>
    <row r="24" spans="4:22">
      <c r="D24" s="32"/>
      <c r="E24" s="33" t="s">
        <v>56</v>
      </c>
      <c r="F24" s="33"/>
      <c r="G24" s="33"/>
      <c r="H24" s="34">
        <v>2000</v>
      </c>
      <c r="I24" s="33"/>
      <c r="J24" s="33"/>
      <c r="K24" s="37"/>
      <c r="L24" s="32"/>
      <c r="O24" s="30" t="s">
        <v>70</v>
      </c>
      <c r="P24" s="30">
        <v>4.5</v>
      </c>
      <c r="Q24" s="29"/>
      <c r="R24" s="29"/>
      <c r="S24" s="29"/>
    </row>
    <row r="25" spans="4:22">
      <c r="D25" s="35" t="s">
        <v>41</v>
      </c>
      <c r="E25" s="33" t="s">
        <v>57</v>
      </c>
      <c r="F25" s="33"/>
      <c r="G25" s="33"/>
      <c r="H25" s="34">
        <v>2000</v>
      </c>
      <c r="I25" s="33"/>
      <c r="J25" s="33"/>
      <c r="K25" s="37"/>
      <c r="L25" s="32"/>
      <c r="O25" s="30" t="s">
        <v>71</v>
      </c>
      <c r="P25" s="30">
        <v>2.5</v>
      </c>
      <c r="Q25" s="29"/>
      <c r="R25" s="29"/>
      <c r="S25" s="29"/>
    </row>
    <row r="26" spans="4:22">
      <c r="D26" s="32"/>
      <c r="E26" s="33" t="s">
        <v>58</v>
      </c>
      <c r="F26" s="33"/>
      <c r="G26" s="33"/>
      <c r="H26" s="34">
        <v>0</v>
      </c>
      <c r="I26" s="33"/>
      <c r="J26" s="33"/>
      <c r="K26" s="37"/>
      <c r="L26" s="32"/>
      <c r="O26" s="30" t="s">
        <v>72</v>
      </c>
      <c r="P26" s="30">
        <v>4</v>
      </c>
      <c r="Q26" s="29"/>
      <c r="R26" s="29"/>
      <c r="S26" s="29"/>
    </row>
    <row r="27" spans="4:22">
      <c r="D27" s="32"/>
      <c r="E27" s="33" t="s">
        <v>63</v>
      </c>
      <c r="F27" s="33"/>
      <c r="G27" s="33"/>
      <c r="H27" s="36">
        <f>H24+H25+H26</f>
        <v>4000</v>
      </c>
      <c r="I27" s="33" t="s">
        <v>40</v>
      </c>
      <c r="J27" s="33">
        <v>6000</v>
      </c>
      <c r="K27" s="37"/>
      <c r="L27" s="32"/>
      <c r="O27" s="50" t="s">
        <v>73</v>
      </c>
      <c r="P27" s="52">
        <f>(H16+H17)*P24+(S16+S17)*P26+(H31+H32)*P25</f>
        <v>16050</v>
      </c>
      <c r="Q27" s="29"/>
      <c r="R27" s="29"/>
      <c r="S27" s="29"/>
    </row>
    <row r="28" spans="4:22">
      <c r="D28" s="32"/>
      <c r="E28" s="32"/>
      <c r="F28" s="32"/>
      <c r="G28" s="32"/>
      <c r="H28" s="32"/>
      <c r="I28" s="32"/>
      <c r="J28" s="32"/>
      <c r="K28" s="32"/>
      <c r="L28" s="32"/>
      <c r="O28" s="30" t="s">
        <v>64</v>
      </c>
      <c r="P28" s="30"/>
      <c r="Q28" s="31">
        <f>S16+S17+H17+H31+H32+H16</f>
        <v>5500</v>
      </c>
      <c r="R28" s="30" t="s">
        <v>40</v>
      </c>
      <c r="S28" s="30">
        <v>5500</v>
      </c>
      <c r="U28" s="2"/>
    </row>
    <row r="29" spans="4:22">
      <c r="D29" s="32"/>
      <c r="E29" s="33" t="s">
        <v>59</v>
      </c>
      <c r="F29" s="33" t="s">
        <v>4</v>
      </c>
      <c r="G29" s="33"/>
      <c r="H29" s="36">
        <f>H24-H31</f>
        <v>0</v>
      </c>
      <c r="I29" s="32"/>
      <c r="J29" s="32"/>
      <c r="K29" s="32"/>
      <c r="L29" s="32"/>
    </row>
    <row r="30" spans="4:22">
      <c r="D30" s="35" t="s">
        <v>42</v>
      </c>
      <c r="E30" s="33" t="s">
        <v>60</v>
      </c>
      <c r="F30" s="33" t="s">
        <v>4</v>
      </c>
      <c r="G30" s="33"/>
      <c r="H30" s="36">
        <f>H25-H32</f>
        <v>0</v>
      </c>
      <c r="I30" s="32"/>
      <c r="J30" s="32"/>
      <c r="K30" s="32"/>
      <c r="L30" s="32"/>
    </row>
    <row r="31" spans="4:22">
      <c r="D31" s="32"/>
      <c r="E31" s="33" t="s">
        <v>61</v>
      </c>
      <c r="F31" s="33" t="s">
        <v>5</v>
      </c>
      <c r="G31" s="33"/>
      <c r="H31" s="34">
        <v>2000</v>
      </c>
      <c r="I31" s="32"/>
      <c r="J31" s="32"/>
      <c r="K31" s="32"/>
      <c r="L31" s="32"/>
      <c r="O31" s="13" t="s">
        <v>82</v>
      </c>
      <c r="P31" s="13"/>
      <c r="Q31" s="18">
        <f>H9+S9+H24</f>
        <v>4000</v>
      </c>
      <c r="R31" s="17" t="s">
        <v>85</v>
      </c>
      <c r="S31" s="13">
        <f>J3</f>
        <v>4000</v>
      </c>
    </row>
    <row r="32" spans="4:22">
      <c r="D32" s="32"/>
      <c r="E32" s="33" t="s">
        <v>62</v>
      </c>
      <c r="F32" s="33" t="s">
        <v>5</v>
      </c>
      <c r="G32" s="33"/>
      <c r="H32" s="36">
        <f>H31</f>
        <v>2000</v>
      </c>
      <c r="I32" s="32"/>
      <c r="J32" s="32"/>
      <c r="K32" s="32"/>
      <c r="L32" s="32"/>
      <c r="O32" s="13" t="s">
        <v>83</v>
      </c>
      <c r="P32" s="13"/>
      <c r="Q32" s="18">
        <f>H10+S10+H25</f>
        <v>3500</v>
      </c>
      <c r="R32" s="17" t="s">
        <v>85</v>
      </c>
      <c r="S32" s="13">
        <f>J4</f>
        <v>3500</v>
      </c>
    </row>
    <row r="33" spans="4:19">
      <c r="D33" s="32"/>
      <c r="E33" s="37"/>
      <c r="F33" s="32"/>
      <c r="G33" s="32"/>
      <c r="H33" s="37"/>
      <c r="I33" s="32"/>
      <c r="J33" s="32"/>
      <c r="K33" s="32"/>
      <c r="L33" s="32"/>
      <c r="O33" s="13" t="s">
        <v>84</v>
      </c>
      <c r="P33" s="13"/>
      <c r="Q33" s="18">
        <f>H11+S11+H26</f>
        <v>3000</v>
      </c>
      <c r="R33" s="17" t="s">
        <v>85</v>
      </c>
      <c r="S33" s="13">
        <f>J5</f>
        <v>3000</v>
      </c>
    </row>
    <row r="34" spans="4:19">
      <c r="D34" s="32" t="s">
        <v>67</v>
      </c>
      <c r="E34" s="32"/>
      <c r="F34" s="32"/>
      <c r="G34" s="32"/>
      <c r="H34" s="38">
        <f>(H24+H25+H26)*E35</f>
        <v>24000</v>
      </c>
      <c r="I34" s="39"/>
      <c r="J34" s="32"/>
      <c r="K34" s="32"/>
      <c r="L34" s="32"/>
    </row>
    <row r="35" spans="4:19">
      <c r="D35" s="32" t="s">
        <v>68</v>
      </c>
      <c r="E35" s="33">
        <v>6</v>
      </c>
      <c r="F35" s="32"/>
      <c r="G35" s="32"/>
      <c r="H35" s="32"/>
      <c r="I35" s="32"/>
      <c r="J35" s="32"/>
      <c r="K35" s="32"/>
      <c r="L35" s="32"/>
    </row>
    <row r="36" spans="4:19">
      <c r="N36" s="59" t="s">
        <v>32</v>
      </c>
    </row>
    <row r="37" spans="4:19">
      <c r="I37" s="59" t="s">
        <v>15</v>
      </c>
      <c r="N37" s="59" t="s">
        <v>31</v>
      </c>
    </row>
    <row r="38" spans="4:19">
      <c r="I38" s="59" t="s">
        <v>30</v>
      </c>
      <c r="N38" s="4" t="s">
        <v>33</v>
      </c>
      <c r="O38" s="5"/>
      <c r="P38" s="6">
        <v>4.5</v>
      </c>
    </row>
    <row r="39" spans="4:19">
      <c r="I39" s="4" t="s">
        <v>16</v>
      </c>
      <c r="J39" s="5"/>
      <c r="K39" s="6">
        <v>4</v>
      </c>
      <c r="N39" s="7" t="s">
        <v>35</v>
      </c>
      <c r="O39" s="8"/>
      <c r="P39" s="9">
        <v>2.5</v>
      </c>
    </row>
    <row r="40" spans="4:19">
      <c r="I40" s="7" t="s">
        <v>13</v>
      </c>
      <c r="J40" s="8"/>
      <c r="K40" s="9">
        <v>6</v>
      </c>
      <c r="N40" s="10" t="s">
        <v>34</v>
      </c>
      <c r="O40" s="11"/>
      <c r="P40" s="12">
        <v>4</v>
      </c>
    </row>
    <row r="41" spans="4:19">
      <c r="I41" s="10" t="s">
        <v>14</v>
      </c>
      <c r="J41" s="11"/>
      <c r="K41" s="12">
        <v>5</v>
      </c>
    </row>
    <row r="45" spans="4:19">
      <c r="H45" s="59" t="s">
        <v>29</v>
      </c>
    </row>
    <row r="46" spans="4:19">
      <c r="H46" s="16" t="s">
        <v>22</v>
      </c>
      <c r="I46" s="63"/>
      <c r="J46" s="16" t="s">
        <v>23</v>
      </c>
      <c r="K46" s="63"/>
      <c r="L46" s="16" t="s">
        <v>24</v>
      </c>
      <c r="M46" s="63"/>
      <c r="N46" s="16" t="s">
        <v>26</v>
      </c>
      <c r="O46" s="63"/>
    </row>
    <row r="47" spans="4:19">
      <c r="H47" s="13" t="s">
        <v>17</v>
      </c>
      <c r="I47" s="13" t="s">
        <v>18</v>
      </c>
      <c r="J47" s="13" t="s">
        <v>17</v>
      </c>
      <c r="K47" s="13" t="s">
        <v>18</v>
      </c>
      <c r="L47" s="13" t="s">
        <v>17</v>
      </c>
      <c r="M47" s="13" t="s">
        <v>18</v>
      </c>
      <c r="N47" s="13" t="s">
        <v>17</v>
      </c>
      <c r="O47" s="13" t="s">
        <v>27</v>
      </c>
    </row>
    <row r="48" spans="4:19">
      <c r="G48" s="13" t="s">
        <v>19</v>
      </c>
      <c r="H48" s="60">
        <v>1000</v>
      </c>
      <c r="I48" s="60">
        <v>1600</v>
      </c>
      <c r="J48" s="61" t="s">
        <v>6</v>
      </c>
      <c r="K48" s="61" t="s">
        <v>6</v>
      </c>
      <c r="L48" s="61">
        <v>1000</v>
      </c>
      <c r="M48" s="60">
        <v>1500</v>
      </c>
      <c r="N48" s="62" t="s">
        <v>28</v>
      </c>
      <c r="O48" s="62" t="s">
        <v>28</v>
      </c>
    </row>
    <row r="49" spans="7:15">
      <c r="G49" s="13" t="s">
        <v>20</v>
      </c>
      <c r="H49" s="60">
        <v>800</v>
      </c>
      <c r="I49" s="60">
        <v>1800</v>
      </c>
      <c r="J49" s="61" t="s">
        <v>6</v>
      </c>
      <c r="K49" s="61" t="s">
        <v>6</v>
      </c>
      <c r="L49" s="61" t="s">
        <v>6</v>
      </c>
      <c r="M49" s="60">
        <v>1900</v>
      </c>
      <c r="N49" s="62" t="s">
        <v>28</v>
      </c>
      <c r="O49" s="62" t="s">
        <v>28</v>
      </c>
    </row>
    <row r="50" spans="7:15">
      <c r="G50" s="13" t="s">
        <v>21</v>
      </c>
      <c r="H50" s="60">
        <v>600</v>
      </c>
      <c r="I50" s="61" t="s">
        <v>6</v>
      </c>
      <c r="J50" s="61" t="s">
        <v>6</v>
      </c>
      <c r="K50" s="61" t="s">
        <v>6</v>
      </c>
      <c r="L50" s="60">
        <v>800</v>
      </c>
      <c r="M50" s="60">
        <v>1500</v>
      </c>
      <c r="N50" s="62" t="s">
        <v>28</v>
      </c>
      <c r="O50" s="62" t="s">
        <v>28</v>
      </c>
    </row>
    <row r="51" spans="7:15">
      <c r="G51" s="13" t="s">
        <v>25</v>
      </c>
      <c r="H51" s="61" t="s">
        <v>6</v>
      </c>
      <c r="I51" s="61" t="s">
        <v>6</v>
      </c>
      <c r="J51" s="61" t="s">
        <v>6</v>
      </c>
      <c r="K51" s="61">
        <v>6000</v>
      </c>
      <c r="L51" s="61" t="s">
        <v>6</v>
      </c>
      <c r="M51" s="61" t="s">
        <v>6</v>
      </c>
      <c r="N51" s="62" t="s">
        <v>28</v>
      </c>
      <c r="O51" s="60">
        <v>5500</v>
      </c>
    </row>
  </sheetData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mrod</dc:creator>
  <cp:lastModifiedBy>Manuel Rodriguez</cp:lastModifiedBy>
  <dcterms:created xsi:type="dcterms:W3CDTF">2009-06-12T14:43:55Z</dcterms:created>
  <dcterms:modified xsi:type="dcterms:W3CDTF">2010-05-18T20:09:47Z</dcterms:modified>
</cp:coreProperties>
</file>