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3660" windowHeight="20840" tabRatio="500" activeTab="1"/>
  </bookViews>
  <sheets>
    <sheet name="Sensitivity Report 1" sheetId="2" r:id="rId1"/>
    <sheet name="problema 1" sheetId="1" r:id="rId2"/>
    <sheet name="Sensitivity Report 2" sheetId="4" r:id="rId3"/>
    <sheet name="problema 2" sheetId="3" r:id="rId4"/>
  </sheets>
  <definedNames>
    <definedName name="solver_adj" localSheetId="1" hidden="1">'problema 1'!$D$11,'problema 1'!$D$8,'problema 1'!$E$8</definedName>
    <definedName name="solver_adj" localSheetId="3" hidden="1">'problema 2'!$F$18,'problema 2'!$G$18,'problema 2'!$H$18,'problema 2'!$F$20,'problema 2'!$G$20,'problema 2'!$H$20</definedName>
    <definedName name="solver_cvg" localSheetId="1" hidden="1">0.0001</definedName>
    <definedName name="solver_cvg" localSheetId="3" hidden="1">0.0001</definedName>
    <definedName name="solver_drv" localSheetId="1" hidden="1">1</definedName>
    <definedName name="solver_drv" localSheetId="3" hidden="1">1</definedName>
    <definedName name="solver_eng" localSheetId="1" hidden="1">2</definedName>
    <definedName name="solver_eng" localSheetId="3" hidden="1">2</definedName>
    <definedName name="solver_itr" localSheetId="1" hidden="1">2147483647</definedName>
    <definedName name="solver_itr" localSheetId="3" hidden="1">2147483647</definedName>
    <definedName name="solver_lhs1" localSheetId="1" hidden="1">'problema 1'!$C$8</definedName>
    <definedName name="solver_lhs1" localSheetId="3" hidden="1">'problema 2'!$I$18</definedName>
    <definedName name="solver_lhs2" localSheetId="1" hidden="1">'problema 1'!$H$10</definedName>
    <definedName name="solver_lhs2" localSheetId="3" hidden="1">'problema 2'!$I$20</definedName>
    <definedName name="solver_lhs3" localSheetId="1" hidden="1">'problema 1'!$I$10</definedName>
    <definedName name="solver_lhs3" localSheetId="3" hidden="1">'problema 2'!$J$23</definedName>
    <definedName name="solver_lhs4" localSheetId="3" hidden="1">'problema 2'!$K$23</definedName>
    <definedName name="solver_lhs5" localSheetId="3" hidden="1">'problema 2'!$L$23</definedName>
    <definedName name="solver_lin" localSheetId="1" hidden="1">1</definedName>
    <definedName name="solver_lin" localSheetId="3" hidden="1">1</definedName>
    <definedName name="solver_mip" localSheetId="1" hidden="1">2147483647</definedName>
    <definedName name="solver_mip" localSheetId="3" hidden="1">2147483647</definedName>
    <definedName name="solver_mni" localSheetId="1" hidden="1">30</definedName>
    <definedName name="solver_mni" localSheetId="3" hidden="1">30</definedName>
    <definedName name="solver_mrt" localSheetId="1" hidden="1">0.075</definedName>
    <definedName name="solver_mrt" localSheetId="3" hidden="1">0.075</definedName>
    <definedName name="solver_msl" localSheetId="1" hidden="1">2</definedName>
    <definedName name="solver_msl" localSheetId="3" hidden="1">2</definedName>
    <definedName name="solver_neg" localSheetId="1" hidden="1">1</definedName>
    <definedName name="solver_neg" localSheetId="3" hidden="1">1</definedName>
    <definedName name="solver_nod" localSheetId="1" hidden="1">2147483647</definedName>
    <definedName name="solver_nod" localSheetId="3" hidden="1">2147483647</definedName>
    <definedName name="solver_num" localSheetId="1" hidden="1">3</definedName>
    <definedName name="solver_num" localSheetId="3" hidden="1">5</definedName>
    <definedName name="solver_opt" localSheetId="1" hidden="1">'problema 1'!$C$15</definedName>
    <definedName name="solver_opt" localSheetId="3" hidden="1">'problema 2'!$E$25</definedName>
    <definedName name="solver_pre" localSheetId="1" hidden="1">0.000001</definedName>
    <definedName name="solver_pre" localSheetId="3" hidden="1">0.000001</definedName>
    <definedName name="solver_rbv" localSheetId="1" hidden="1">1</definedName>
    <definedName name="solver_rbv" localSheetId="3" hidden="1">1</definedName>
    <definedName name="solver_rel1" localSheetId="1" hidden="1">2</definedName>
    <definedName name="solver_rel1" localSheetId="3" hidden="1">1</definedName>
    <definedName name="solver_rel2" localSheetId="1" hidden="1">3</definedName>
    <definedName name="solver_rel2" localSheetId="3" hidden="1">1</definedName>
    <definedName name="solver_rel3" localSheetId="1" hidden="1">3</definedName>
    <definedName name="solver_rel3" localSheetId="3" hidden="1">1</definedName>
    <definedName name="solver_rel4" localSheetId="3" hidden="1">1</definedName>
    <definedName name="solver_rel5" localSheetId="3" hidden="1">1</definedName>
    <definedName name="solver_rhs1" localSheetId="1" hidden="1">'problema 1'!$J$6</definedName>
    <definedName name="solver_rhs1" localSheetId="3" hidden="1">'problema 2'!$I$9</definedName>
    <definedName name="solver_rhs2" localSheetId="1" hidden="1">'problema 1'!$H$11</definedName>
    <definedName name="solver_rhs2" localSheetId="3" hidden="1">'problema 2'!$I$10</definedName>
    <definedName name="solver_rhs3" localSheetId="1" hidden="1">'problema 1'!$I$11</definedName>
    <definedName name="solver_rhs3" localSheetId="3" hidden="1">'problema 2'!$F$11</definedName>
    <definedName name="solver_rhs4" localSheetId="3" hidden="1">'problema 2'!$G$11</definedName>
    <definedName name="solver_rhs5" localSheetId="3" hidden="1">'problema 2'!$H$11</definedName>
    <definedName name="solver_rlx" localSheetId="1" hidden="1">1</definedName>
    <definedName name="solver_rlx" localSheetId="3" hidden="1">2</definedName>
    <definedName name="solver_rsd" localSheetId="1" hidden="1">0</definedName>
    <definedName name="solver_rsd" localSheetId="3" hidden="1">0</definedName>
    <definedName name="solver_scl" localSheetId="1" hidden="1">2</definedName>
    <definedName name="solver_scl" localSheetId="3" hidden="1">1</definedName>
    <definedName name="solver_sho" localSheetId="1" hidden="1">2</definedName>
    <definedName name="solver_sho" localSheetId="3" hidden="1">2</definedName>
    <definedName name="solver_ssz" localSheetId="1" hidden="1">100</definedName>
    <definedName name="solver_ssz" localSheetId="3" hidden="1">100</definedName>
    <definedName name="solver_tim" localSheetId="1" hidden="1">2147483647</definedName>
    <definedName name="solver_tim" localSheetId="3" hidden="1">2147483647</definedName>
    <definedName name="solver_tol" localSheetId="1" hidden="1">0.01</definedName>
    <definedName name="solver_tol" localSheetId="3" hidden="1">0.01</definedName>
    <definedName name="solver_typ" localSheetId="1" hidden="1">1</definedName>
    <definedName name="solver_typ" localSheetId="3" hidden="1">1</definedName>
    <definedName name="solver_val" localSheetId="1" hidden="1">0</definedName>
    <definedName name="solver_val" localSheetId="3" hidden="1">0</definedName>
    <definedName name="solver_ver" localSheetId="1" hidden="1">2</definedName>
    <definedName name="solver_ver" localSheetId="3" hidden="1">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8" i="3" l="1"/>
  <c r="J20" i="3"/>
  <c r="J23" i="3"/>
  <c r="K18" i="3"/>
  <c r="K20" i="3"/>
  <c r="K23" i="3"/>
  <c r="L18" i="3"/>
  <c r="L20" i="3"/>
  <c r="L23" i="3"/>
  <c r="I18" i="3"/>
  <c r="I20" i="3"/>
  <c r="E25" i="3"/>
  <c r="F26" i="1"/>
  <c r="E11" i="1"/>
  <c r="C11" i="1"/>
  <c r="I11" i="1"/>
  <c r="H11" i="1"/>
  <c r="I10" i="1"/>
  <c r="H10" i="1"/>
  <c r="C15" i="1"/>
  <c r="C8" i="1"/>
</calcChain>
</file>

<file path=xl/sharedStrings.xml><?xml version="1.0" encoding="utf-8"?>
<sst xmlns="http://schemas.openxmlformats.org/spreadsheetml/2006/main" count="148" uniqueCount="95">
  <si>
    <t>Gasolina</t>
  </si>
  <si>
    <t>G</t>
  </si>
  <si>
    <t>Gasolina mezcla</t>
  </si>
  <si>
    <t>G1</t>
  </si>
  <si>
    <t>Gasolina vis</t>
  </si>
  <si>
    <t>G2</t>
  </si>
  <si>
    <t>Residuo</t>
  </si>
  <si>
    <t>R</t>
  </si>
  <si>
    <t>Stock</t>
  </si>
  <si>
    <t>Viscosidad</t>
  </si>
  <si>
    <t>Gravedad</t>
  </si>
  <si>
    <t>Cantidad</t>
  </si>
  <si>
    <t>Fuel Oil</t>
  </si>
  <si>
    <t>S</t>
  </si>
  <si>
    <t>FO</t>
  </si>
  <si>
    <t>BENEFICIO</t>
  </si>
  <si>
    <t>Valor</t>
  </si>
  <si>
    <t>Fuel Oil (min)</t>
  </si>
  <si>
    <t>Microsoft Excel 14.0 Sensitivity Report</t>
  </si>
  <si>
    <t>Worksheet: [examen_mayo2012.xlsx]Hoja1</t>
  </si>
  <si>
    <t>Report Created: 14/05/2012 10:13:54</t>
  </si>
  <si>
    <t xml:space="preserve"> Variable Cells </t>
  </si>
  <si>
    <t>Cell</t>
  </si>
  <si>
    <t>Name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</si>
  <si>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</si>
  <si>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</si>
  <si>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</si>
  <si>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</si>
  <si>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</si>
  <si>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</si>
  <si>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</si>
  <si>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</si>
  <si>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</si>
  <si>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Constraints</t>
  </si>
  <si>
    <t>Shadow</t>
  </si>
  <si>
    <t>Price</t>
  </si>
  <si>
    <t>Constraint</t>
  </si>
  <si>
    <t>R.H. Side</t>
  </si>
  <si>
    <t>$D$11</t>
  </si>
  <si>
    <t>$D$8</t>
  </si>
  <si>
    <t>$E$8</t>
  </si>
  <si>
    <t>$C$8</t>
  </si>
  <si>
    <t>$H$10</t>
  </si>
  <si>
    <t>Fuel Oil Viscosidad</t>
  </si>
  <si>
    <t>$I$10</t>
  </si>
  <si>
    <t>Fuel Oil Gravedad</t>
  </si>
  <si>
    <t xml:space="preserve"> </t>
  </si>
  <si>
    <t>mat prima 1</t>
  </si>
  <si>
    <t>mat prima 2</t>
  </si>
  <si>
    <t>producto 1</t>
  </si>
  <si>
    <t>producto 2</t>
  </si>
  <si>
    <t>producto 3</t>
  </si>
  <si>
    <t>maximo prod</t>
  </si>
  <si>
    <t>precio prod</t>
  </si>
  <si>
    <t>maximo mat</t>
  </si>
  <si>
    <t>coste mat</t>
  </si>
  <si>
    <t>12 variables</t>
  </si>
  <si>
    <t>m1p1</t>
  </si>
  <si>
    <t>m1p2</t>
  </si>
  <si>
    <t>m1p3</t>
  </si>
  <si>
    <t>m2p1</t>
  </si>
  <si>
    <t>m2p2</t>
  </si>
  <si>
    <t>m2p3</t>
  </si>
  <si>
    <t>p1m1</t>
  </si>
  <si>
    <t>p2m1</t>
  </si>
  <si>
    <t>p3m1</t>
  </si>
  <si>
    <t>p1m2</t>
  </si>
  <si>
    <t>p2m2</t>
  </si>
  <si>
    <t>p3m2</t>
  </si>
  <si>
    <t>6 ecs</t>
  </si>
  <si>
    <t>6 gr. Libertad</t>
  </si>
  <si>
    <t>p1total</t>
  </si>
  <si>
    <t>p2total</t>
  </si>
  <si>
    <t>p3total</t>
  </si>
  <si>
    <t>m1total</t>
  </si>
  <si>
    <t>m2total</t>
  </si>
  <si>
    <t>Worksheet: [examen_mayo2012.xlsx]Hoja3</t>
  </si>
  <si>
    <t>Report Created: 14/05/2012 11:01:46</t>
  </si>
  <si>
    <t>$F$18</t>
  </si>
  <si>
    <t>6 ecs m1p1</t>
  </si>
  <si>
    <t>$G$18</t>
  </si>
  <si>
    <t>6 ecs m1p2</t>
  </si>
  <si>
    <t>$H$18</t>
  </si>
  <si>
    <t>6 ecs m1p3</t>
  </si>
  <si>
    <t>$F$20</t>
  </si>
  <si>
    <t>$G$20</t>
  </si>
  <si>
    <t>$H$20</t>
  </si>
  <si>
    <t>$I$18</t>
  </si>
  <si>
    <t>6 ecs m1total</t>
  </si>
  <si>
    <t>$I$20</t>
  </si>
  <si>
    <t>$J$23</t>
  </si>
  <si>
    <t>$K$23</t>
  </si>
  <si>
    <t>$L$23</t>
  </si>
  <si>
    <t>Problema 1 Mayo 2012</t>
  </si>
  <si>
    <t>Problema 2 Mayo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</si>
</sst>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0" borderId="6" xfId="0" applyFill="1" applyBorder="1" applyAlignment="1"/>
    <xf numFmtId="0" fontId="0" fillId="0" borderId="7" xfId="0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sqref="A1:A3"/>
    </sheetView>
  </sheetViews>
  <sheetFormatPr baseColWidth="10" defaultRowHeight="15" x14ac:dyDescent="0"/>
  <cols>
    <col min="1" max="1" width="2.33203125" customWidth="1"/>
    <col min="2" max="2" width="6.5" bestFit="1" customWidth="1"/>
    <col min="3" max="3" width="16.33203125" bestFit="1" customWidth="1"/>
    <col min="4" max="4" width="6.1640625" bestFit="1" customWidth="1"/>
    <col min="5" max="5" width="8.5" bestFit="1" customWidth="1"/>
    <col min="6" max="6" width="10.1640625" bestFit="1" customWidth="1"/>
    <col min="7" max="7" width="9.5" customWidth="1"/>
    <col min="8" max="8" width="12.1640625" bestFit="1" customWidth="1"/>
  </cols>
  <sheetData>
    <row r="1" spans="1:8">
      <c r="A1" s="11" t="s">
        <v>18</v>
      </c>
    </row>
    <row r="2" spans="1:8">
      <c r="A2" s="11" t="s">
        <v>19</v>
      </c>
    </row>
    <row r="3" spans="1:8">
      <c r="A3" s="11" t="s">
        <v>20</v>
      </c>
    </row>
    <row r="6" spans="1:8" ht="16" thickBot="1">
      <c r="A6" t="s">
        <v>21</v>
      </c>
    </row>
    <row r="7" spans="1:8">
      <c r="B7" s="14"/>
      <c r="C7" s="14"/>
      <c r="D7" s="14" t="s">
        <v>24</v>
      </c>
      <c r="E7" s="14" t="s">
        <v>26</v>
      </c>
      <c r="F7" s="14" t="s">
        <v>28</v>
      </c>
      <c r="G7" s="14" t="s">
        <v>30</v>
      </c>
      <c r="H7" s="14" t="s">
        <v>30</v>
      </c>
    </row>
    <row r="8" spans="1:8" ht="16" thickBot="1">
      <c r="B8" s="15" t="s">
        <v>22</v>
      </c>
      <c r="C8" s="15" t="s">
        <v>23</v>
      </c>
      <c r="D8" s="15" t="s">
        <v>25</v>
      </c>
      <c r="E8" s="15" t="s">
        <v>27</v>
      </c>
      <c r="F8" s="15" t="s">
        <v>29</v>
      </c>
      <c r="G8" s="15" t="s">
        <v>31</v>
      </c>
      <c r="H8" s="15" t="s">
        <v>32</v>
      </c>
    </row>
    <row r="9" spans="1:8">
      <c r="B9" s="12" t="s">
        <v>38</v>
      </c>
      <c r="C9" s="12" t="s">
        <v>13</v>
      </c>
      <c r="D9" s="12">
        <v>500</v>
      </c>
      <c r="E9" s="12">
        <v>0</v>
      </c>
      <c r="F9" s="12">
        <v>-3</v>
      </c>
      <c r="G9" s="12">
        <v>1</v>
      </c>
      <c r="H9" s="12">
        <v>1E+30</v>
      </c>
    </row>
    <row r="10" spans="1:8">
      <c r="B10" s="12" t="s">
        <v>39</v>
      </c>
      <c r="C10" s="12" t="s">
        <v>3</v>
      </c>
      <c r="D10" s="12">
        <v>0</v>
      </c>
      <c r="E10" s="12">
        <v>-0.5</v>
      </c>
      <c r="F10" s="12">
        <v>5</v>
      </c>
      <c r="G10" s="12">
        <v>0.5</v>
      </c>
      <c r="H10" s="12">
        <v>1E+30</v>
      </c>
    </row>
    <row r="11" spans="1:8" ht="16" thickBot="1">
      <c r="B11" s="13" t="s">
        <v>40</v>
      </c>
      <c r="C11" s="13" t="s">
        <v>5</v>
      </c>
      <c r="D11" s="13">
        <v>1000</v>
      </c>
      <c r="E11" s="13">
        <v>0</v>
      </c>
      <c r="F11" s="13">
        <v>4</v>
      </c>
      <c r="G11" s="13">
        <v>1E+30</v>
      </c>
      <c r="H11" s="13">
        <v>0.5</v>
      </c>
    </row>
    <row r="13" spans="1:8" ht="16" thickBot="1">
      <c r="A13" t="s">
        <v>33</v>
      </c>
    </row>
    <row r="14" spans="1:8">
      <c r="B14" s="14"/>
      <c r="C14" s="14"/>
      <c r="D14" s="14" t="s">
        <v>24</v>
      </c>
      <c r="E14" s="14" t="s">
        <v>34</v>
      </c>
      <c r="F14" s="14" t="s">
        <v>36</v>
      </c>
      <c r="G14" s="14" t="s">
        <v>30</v>
      </c>
      <c r="H14" s="14" t="s">
        <v>30</v>
      </c>
    </row>
    <row r="15" spans="1:8" ht="16" thickBot="1">
      <c r="B15" s="15" t="s">
        <v>22</v>
      </c>
      <c r="C15" s="15" t="s">
        <v>23</v>
      </c>
      <c r="D15" s="15" t="s">
        <v>25</v>
      </c>
      <c r="E15" s="15" t="s">
        <v>35</v>
      </c>
      <c r="F15" s="15" t="s">
        <v>37</v>
      </c>
      <c r="G15" s="15" t="s">
        <v>31</v>
      </c>
      <c r="H15" s="15" t="s">
        <v>32</v>
      </c>
    </row>
    <row r="16" spans="1:8">
      <c r="B16" s="12" t="s">
        <v>41</v>
      </c>
      <c r="C16" s="12" t="s">
        <v>1</v>
      </c>
      <c r="D16" s="12">
        <v>1000</v>
      </c>
      <c r="E16" s="12">
        <v>2.5</v>
      </c>
      <c r="F16" s="12">
        <v>1000</v>
      </c>
      <c r="G16" s="12">
        <v>1E+30</v>
      </c>
      <c r="H16" s="12">
        <v>1000</v>
      </c>
    </row>
    <row r="17" spans="2:8">
      <c r="B17" s="12" t="s">
        <v>42</v>
      </c>
      <c r="C17" s="12" t="s">
        <v>43</v>
      </c>
      <c r="D17" s="12">
        <v>27300</v>
      </c>
      <c r="E17" s="12">
        <v>-0.1875</v>
      </c>
      <c r="F17" s="12">
        <v>0</v>
      </c>
      <c r="G17" s="12">
        <v>1E+30</v>
      </c>
      <c r="H17" s="12">
        <v>2666.6666666666761</v>
      </c>
    </row>
    <row r="18" spans="2:8" ht="16" thickBot="1">
      <c r="B18" s="13" t="s">
        <v>44</v>
      </c>
      <c r="C18" s="13" t="s">
        <v>45</v>
      </c>
      <c r="D18" s="13">
        <v>17600</v>
      </c>
      <c r="E18" s="13">
        <v>0</v>
      </c>
      <c r="F18" s="13">
        <v>0</v>
      </c>
      <c r="G18" s="13">
        <v>2000.000000000007</v>
      </c>
      <c r="H18" s="13">
        <v>1E+30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6"/>
  <sheetViews>
    <sheetView tabSelected="1" workbookViewId="0">
      <selection activeCell="L28" sqref="L28"/>
    </sheetView>
  </sheetViews>
  <sheetFormatPr baseColWidth="10" defaultRowHeight="15" x14ac:dyDescent="0"/>
  <cols>
    <col min="1" max="3" width="10.83203125" style="1"/>
    <col min="4" max="4" width="13.6640625" style="1" customWidth="1"/>
    <col min="5" max="6" width="10.83203125" style="1"/>
    <col min="7" max="7" width="12.6640625" style="1" customWidth="1"/>
    <col min="8" max="16384" width="10.83203125" style="1"/>
  </cols>
  <sheetData>
    <row r="3" spans="3:11">
      <c r="D3" s="1" t="s">
        <v>94</v>
      </c>
    </row>
    <row r="5" spans="3:11">
      <c r="H5" s="4" t="s">
        <v>9</v>
      </c>
      <c r="I5" s="4" t="s">
        <v>10</v>
      </c>
      <c r="J5" s="4" t="s">
        <v>11</v>
      </c>
      <c r="K5" s="4" t="s">
        <v>16</v>
      </c>
    </row>
    <row r="6" spans="3:11">
      <c r="C6" s="2" t="s">
        <v>0</v>
      </c>
      <c r="D6" s="2" t="s">
        <v>2</v>
      </c>
      <c r="E6" s="2" t="s">
        <v>4</v>
      </c>
      <c r="G6" s="4" t="s">
        <v>0</v>
      </c>
      <c r="H6" s="6">
        <v>5</v>
      </c>
      <c r="I6" s="6">
        <v>8</v>
      </c>
      <c r="J6" s="6">
        <v>1000</v>
      </c>
      <c r="K6" s="6"/>
    </row>
    <row r="7" spans="3:11">
      <c r="C7" s="2" t="s">
        <v>1</v>
      </c>
      <c r="D7" s="2" t="s">
        <v>3</v>
      </c>
      <c r="E7" s="2" t="s">
        <v>5</v>
      </c>
      <c r="G7" s="4" t="s">
        <v>6</v>
      </c>
      <c r="H7" s="7">
        <v>11</v>
      </c>
      <c r="I7" s="7">
        <v>7</v>
      </c>
      <c r="J7" s="7"/>
      <c r="K7" s="7"/>
    </row>
    <row r="8" spans="3:11">
      <c r="C8" s="9">
        <f>D8+E8</f>
        <v>1000</v>
      </c>
      <c r="D8" s="10">
        <v>0</v>
      </c>
      <c r="E8" s="10">
        <v>1000</v>
      </c>
      <c r="G8" s="4" t="s">
        <v>8</v>
      </c>
      <c r="H8" s="7">
        <v>37</v>
      </c>
      <c r="I8" s="7">
        <v>24</v>
      </c>
      <c r="J8" s="7"/>
      <c r="K8" s="7">
        <v>8</v>
      </c>
    </row>
    <row r="9" spans="3:11">
      <c r="C9" s="2" t="s">
        <v>12</v>
      </c>
      <c r="D9" s="2" t="s">
        <v>8</v>
      </c>
      <c r="E9" s="2" t="s">
        <v>6</v>
      </c>
      <c r="G9" s="4" t="s">
        <v>17</v>
      </c>
      <c r="H9" s="8">
        <v>21</v>
      </c>
      <c r="I9" s="8">
        <v>12</v>
      </c>
      <c r="J9" s="8"/>
      <c r="K9" s="8">
        <v>5</v>
      </c>
    </row>
    <row r="10" spans="3:11">
      <c r="C10" s="2" t="s">
        <v>14</v>
      </c>
      <c r="D10" s="2" t="s">
        <v>13</v>
      </c>
      <c r="E10" s="2" t="s">
        <v>7</v>
      </c>
      <c r="G10" s="4" t="s">
        <v>12</v>
      </c>
      <c r="H10" s="1">
        <f>D8*H6+E11*H7+D11*H8</f>
        <v>27300</v>
      </c>
      <c r="I10" s="1">
        <f>D8*I6+E11*I7+D11*I8</f>
        <v>17600</v>
      </c>
    </row>
    <row r="11" spans="3:11">
      <c r="C11" s="9">
        <f>D8+E11+D11</f>
        <v>1300</v>
      </c>
      <c r="D11" s="10">
        <v>500</v>
      </c>
      <c r="E11" s="9">
        <f>0.8*E8</f>
        <v>800</v>
      </c>
      <c r="G11" s="4" t="s">
        <v>17</v>
      </c>
      <c r="H11" s="1">
        <f>C11*H9</f>
        <v>27300</v>
      </c>
      <c r="I11" s="1">
        <f>C11*I9</f>
        <v>15600</v>
      </c>
    </row>
    <row r="14" spans="3:11">
      <c r="C14" s="4" t="s">
        <v>15</v>
      </c>
    </row>
    <row r="15" spans="3:11">
      <c r="C15" s="3">
        <f>C11*K9-D11*K8</f>
        <v>2500</v>
      </c>
    </row>
    <row r="26" spans="5:6">
      <c r="E26" s="1" t="s">
        <v>46</v>
      </c>
      <c r="F26" s="1">
        <f>2666/1300</f>
        <v>2.0507692307692307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sqref="A1:A3"/>
    </sheetView>
  </sheetViews>
  <sheetFormatPr baseColWidth="10" defaultRowHeight="15" x14ac:dyDescent="0"/>
  <cols>
    <col min="1" max="1" width="2.33203125" customWidth="1"/>
    <col min="2" max="2" width="6.5" bestFit="1" customWidth="1"/>
    <col min="3" max="3" width="12.1640625" bestFit="1" customWidth="1"/>
    <col min="4" max="4" width="7.1640625" bestFit="1" customWidth="1"/>
    <col min="5" max="5" width="8.83203125" bestFit="1" customWidth="1"/>
    <col min="6" max="6" width="10.1640625" bestFit="1" customWidth="1"/>
    <col min="7" max="7" width="12.1640625" bestFit="1" customWidth="1"/>
    <col min="8" max="8" width="9.5" customWidth="1"/>
  </cols>
  <sheetData>
    <row r="1" spans="1:8">
      <c r="A1" s="11" t="s">
        <v>18</v>
      </c>
    </row>
    <row r="2" spans="1:8">
      <c r="A2" s="11" t="s">
        <v>76</v>
      </c>
    </row>
    <row r="3" spans="1:8">
      <c r="A3" s="11" t="s">
        <v>77</v>
      </c>
    </row>
    <row r="6" spans="1:8" ht="16" thickBot="1">
      <c r="A6" t="s">
        <v>21</v>
      </c>
    </row>
    <row r="7" spans="1:8">
      <c r="B7" s="14"/>
      <c r="C7" s="14"/>
      <c r="D7" s="14" t="s">
        <v>24</v>
      </c>
      <c r="E7" s="14" t="s">
        <v>26</v>
      </c>
      <c r="F7" s="14" t="s">
        <v>28</v>
      </c>
      <c r="G7" s="14" t="s">
        <v>30</v>
      </c>
      <c r="H7" s="14" t="s">
        <v>30</v>
      </c>
    </row>
    <row r="8" spans="1:8" ht="16" thickBot="1">
      <c r="B8" s="15" t="s">
        <v>22</v>
      </c>
      <c r="C8" s="15" t="s">
        <v>23</v>
      </c>
      <c r="D8" s="15" t="s">
        <v>25</v>
      </c>
      <c r="E8" s="15" t="s">
        <v>27</v>
      </c>
      <c r="F8" s="15" t="s">
        <v>29</v>
      </c>
      <c r="G8" s="15" t="s">
        <v>31</v>
      </c>
      <c r="H8" s="15" t="s">
        <v>32</v>
      </c>
    </row>
    <row r="9" spans="1:8">
      <c r="B9" s="12" t="s">
        <v>78</v>
      </c>
      <c r="C9" s="12" t="s">
        <v>79</v>
      </c>
      <c r="D9" s="12">
        <v>0</v>
      </c>
      <c r="E9" s="12">
        <v>-0.20000000000000107</v>
      </c>
      <c r="F9" s="12">
        <v>2</v>
      </c>
      <c r="G9" s="12">
        <v>0.20000000000000107</v>
      </c>
      <c r="H9" s="12">
        <v>1E+30</v>
      </c>
    </row>
    <row r="10" spans="1:8">
      <c r="B10" s="12" t="s">
        <v>80</v>
      </c>
      <c r="C10" s="12" t="s">
        <v>81</v>
      </c>
      <c r="D10" s="12">
        <v>0</v>
      </c>
      <c r="E10" s="12">
        <v>-0.29375000000000995</v>
      </c>
      <c r="F10" s="12">
        <v>2.1500000000000004</v>
      </c>
      <c r="G10" s="12">
        <v>0.29375000000000995</v>
      </c>
      <c r="H10" s="12">
        <v>1E+30</v>
      </c>
    </row>
    <row r="11" spans="1:8">
      <c r="B11" s="12" t="s">
        <v>82</v>
      </c>
      <c r="C11" s="12" t="s">
        <v>83</v>
      </c>
      <c r="D11" s="12">
        <v>1000</v>
      </c>
      <c r="E11" s="12">
        <v>0</v>
      </c>
      <c r="F11" s="12">
        <v>2.2000000000000011</v>
      </c>
      <c r="G11" s="12">
        <v>1E+30</v>
      </c>
      <c r="H11" s="12">
        <v>0.20000000000000107</v>
      </c>
    </row>
    <row r="12" spans="1:8">
      <c r="B12" s="12" t="s">
        <v>84</v>
      </c>
      <c r="C12" s="12" t="s">
        <v>60</v>
      </c>
      <c r="D12" s="12">
        <v>125.00000000000011</v>
      </c>
      <c r="E12" s="12">
        <v>0</v>
      </c>
      <c r="F12" s="12">
        <v>2.4999999999999964</v>
      </c>
      <c r="G12" s="12">
        <v>0.30000000000001142</v>
      </c>
      <c r="H12" s="12">
        <v>0.10000000000000497</v>
      </c>
    </row>
    <row r="13" spans="1:8">
      <c r="B13" s="12" t="s">
        <v>85</v>
      </c>
      <c r="C13" s="12" t="s">
        <v>61</v>
      </c>
      <c r="D13" s="12">
        <v>874.99999999999989</v>
      </c>
      <c r="E13" s="12">
        <v>0</v>
      </c>
      <c r="F13" s="12">
        <v>2.8000000000000078</v>
      </c>
      <c r="G13" s="12">
        <v>1E+30</v>
      </c>
      <c r="H13" s="12">
        <v>0.30000000000001142</v>
      </c>
    </row>
    <row r="14" spans="1:8" ht="16" thickBot="1">
      <c r="B14" s="13" t="s">
        <v>86</v>
      </c>
      <c r="C14" s="13" t="s">
        <v>62</v>
      </c>
      <c r="D14" s="13">
        <v>0</v>
      </c>
      <c r="E14" s="13">
        <v>-0.10000000000000497</v>
      </c>
      <c r="F14" s="13">
        <v>2.3999999999999915</v>
      </c>
      <c r="G14" s="13">
        <v>0.10000000000000497</v>
      </c>
      <c r="H14" s="13">
        <v>1E+30</v>
      </c>
    </row>
    <row r="16" spans="1:8" ht="16" thickBot="1">
      <c r="A16" t="s">
        <v>33</v>
      </c>
    </row>
    <row r="17" spans="2:8">
      <c r="B17" s="14"/>
      <c r="C17" s="14"/>
      <c r="D17" s="14" t="s">
        <v>24</v>
      </c>
      <c r="E17" s="14" t="s">
        <v>34</v>
      </c>
      <c r="F17" s="14" t="s">
        <v>36</v>
      </c>
      <c r="G17" s="14" t="s">
        <v>30</v>
      </c>
      <c r="H17" s="14" t="s">
        <v>30</v>
      </c>
    </row>
    <row r="18" spans="2:8" ht="16" thickBot="1">
      <c r="B18" s="15" t="s">
        <v>22</v>
      </c>
      <c r="C18" s="15" t="s">
        <v>23</v>
      </c>
      <c r="D18" s="15" t="s">
        <v>25</v>
      </c>
      <c r="E18" s="15" t="s">
        <v>35</v>
      </c>
      <c r="F18" s="15" t="s">
        <v>37</v>
      </c>
      <c r="G18" s="15" t="s">
        <v>31</v>
      </c>
      <c r="H18" s="15" t="s">
        <v>32</v>
      </c>
    </row>
    <row r="19" spans="2:8">
      <c r="B19" s="12" t="s">
        <v>87</v>
      </c>
      <c r="C19" s="12" t="s">
        <v>88</v>
      </c>
      <c r="D19" s="12">
        <v>1000</v>
      </c>
      <c r="E19" s="12">
        <v>2.2000000000000011</v>
      </c>
      <c r="F19" s="12">
        <v>1000</v>
      </c>
      <c r="G19" s="12">
        <v>500</v>
      </c>
      <c r="H19" s="12">
        <v>1000</v>
      </c>
    </row>
    <row r="20" spans="2:8">
      <c r="B20" s="12" t="s">
        <v>89</v>
      </c>
      <c r="C20" s="12" t="s">
        <v>75</v>
      </c>
      <c r="D20" s="12">
        <v>1000</v>
      </c>
      <c r="E20" s="12">
        <v>2.4999999999999964</v>
      </c>
      <c r="F20" s="12">
        <v>1000</v>
      </c>
      <c r="G20" s="12">
        <v>1051.4705882352941</v>
      </c>
      <c r="H20" s="12">
        <v>125.00000000000011</v>
      </c>
    </row>
    <row r="21" spans="2:8">
      <c r="B21" s="12" t="s">
        <v>90</v>
      </c>
      <c r="C21" s="12" t="s">
        <v>71</v>
      </c>
      <c r="D21" s="12">
        <v>106.2500000000001</v>
      </c>
      <c r="E21" s="12">
        <v>0</v>
      </c>
      <c r="F21" s="12">
        <v>1000</v>
      </c>
      <c r="G21" s="12">
        <v>1E+30</v>
      </c>
      <c r="H21" s="12">
        <v>893.74999999999989</v>
      </c>
    </row>
    <row r="22" spans="2:8">
      <c r="B22" s="12" t="s">
        <v>91</v>
      </c>
      <c r="C22" s="12" t="s">
        <v>72</v>
      </c>
      <c r="D22" s="12">
        <v>700</v>
      </c>
      <c r="E22" s="12">
        <v>0.37500000000001421</v>
      </c>
      <c r="F22" s="12">
        <v>700</v>
      </c>
      <c r="G22" s="12">
        <v>100.00000000000011</v>
      </c>
      <c r="H22" s="12">
        <v>700</v>
      </c>
    </row>
    <row r="23" spans="2:8" ht="16" thickBot="1">
      <c r="B23" s="13" t="s">
        <v>92</v>
      </c>
      <c r="C23" s="13" t="s">
        <v>73</v>
      </c>
      <c r="D23" s="13">
        <v>600</v>
      </c>
      <c r="E23" s="13">
        <v>0</v>
      </c>
      <c r="F23" s="13">
        <v>900</v>
      </c>
      <c r="G23" s="13">
        <v>1E+30</v>
      </c>
      <c r="H23" s="13">
        <v>300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L25"/>
  <sheetViews>
    <sheetView workbookViewId="0">
      <selection activeCell="G31" sqref="G31"/>
    </sheetView>
  </sheetViews>
  <sheetFormatPr baseColWidth="10" defaultRowHeight="15" x14ac:dyDescent="0"/>
  <cols>
    <col min="1" max="4" width="10.83203125" style="1"/>
    <col min="5" max="5" width="13" style="1" customWidth="1"/>
    <col min="6" max="16384" width="10.83203125" style="1"/>
  </cols>
  <sheetData>
    <row r="3" spans="5:10">
      <c r="E3" s="1" t="s">
        <v>93</v>
      </c>
    </row>
    <row r="8" spans="5:10">
      <c r="F8" s="1" t="s">
        <v>49</v>
      </c>
      <c r="G8" s="1" t="s">
        <v>50</v>
      </c>
      <c r="H8" s="1" t="s">
        <v>51</v>
      </c>
      <c r="I8" s="1" t="s">
        <v>54</v>
      </c>
      <c r="J8" s="1" t="s">
        <v>55</v>
      </c>
    </row>
    <row r="9" spans="5:10">
      <c r="E9" s="1" t="s">
        <v>47</v>
      </c>
      <c r="F9" s="6">
        <v>0.7</v>
      </c>
      <c r="G9" s="6">
        <v>0.65</v>
      </c>
      <c r="H9" s="6">
        <v>0.6</v>
      </c>
      <c r="I9" s="6">
        <v>1000</v>
      </c>
      <c r="J9" s="6">
        <v>5</v>
      </c>
    </row>
    <row r="10" spans="5:10">
      <c r="E10" s="1" t="s">
        <v>48</v>
      </c>
      <c r="F10" s="7">
        <v>0.85</v>
      </c>
      <c r="G10" s="7">
        <v>0.8</v>
      </c>
      <c r="H10" s="7">
        <v>0.7</v>
      </c>
      <c r="I10" s="7">
        <v>1000</v>
      </c>
      <c r="J10" s="7">
        <v>6</v>
      </c>
    </row>
    <row r="11" spans="5:10">
      <c r="E11" s="1" t="s">
        <v>52</v>
      </c>
      <c r="F11" s="7">
        <v>1000</v>
      </c>
      <c r="G11" s="7">
        <v>700</v>
      </c>
      <c r="H11" s="7">
        <v>900</v>
      </c>
      <c r="I11" s="7"/>
      <c r="J11" s="7"/>
    </row>
    <row r="12" spans="5:10">
      <c r="E12" s="1" t="s">
        <v>53</v>
      </c>
      <c r="F12" s="8">
        <v>10</v>
      </c>
      <c r="G12" s="8">
        <v>11</v>
      </c>
      <c r="H12" s="8">
        <v>12</v>
      </c>
      <c r="I12" s="8"/>
      <c r="J12" s="8"/>
    </row>
    <row r="17" spans="5:12">
      <c r="E17" s="1" t="s">
        <v>56</v>
      </c>
      <c r="F17" s="5" t="s">
        <v>57</v>
      </c>
      <c r="G17" s="5" t="s">
        <v>58</v>
      </c>
      <c r="H17" s="5" t="s">
        <v>59</v>
      </c>
      <c r="I17" s="5" t="s">
        <v>74</v>
      </c>
      <c r="J17" s="5" t="s">
        <v>63</v>
      </c>
      <c r="K17" s="5" t="s">
        <v>64</v>
      </c>
      <c r="L17" s="5" t="s">
        <v>65</v>
      </c>
    </row>
    <row r="18" spans="5:12">
      <c r="E18" s="1" t="s">
        <v>69</v>
      </c>
      <c r="F18" s="16">
        <v>0</v>
      </c>
      <c r="G18" s="16">
        <v>0</v>
      </c>
      <c r="H18" s="16">
        <v>1000</v>
      </c>
      <c r="I18" s="5">
        <f>F18+G18+H18</f>
        <v>1000</v>
      </c>
      <c r="J18" s="5">
        <f>F9*F18</f>
        <v>0</v>
      </c>
      <c r="K18" s="5">
        <f>G9*G18</f>
        <v>0</v>
      </c>
      <c r="L18" s="5">
        <f>H9*H18</f>
        <v>600</v>
      </c>
    </row>
    <row r="19" spans="5:12">
      <c r="E19" s="1" t="s">
        <v>70</v>
      </c>
      <c r="F19" s="5" t="s">
        <v>60</v>
      </c>
      <c r="G19" s="5" t="s">
        <v>61</v>
      </c>
      <c r="H19" s="5" t="s">
        <v>62</v>
      </c>
      <c r="I19" s="5" t="s">
        <v>75</v>
      </c>
      <c r="J19" s="5" t="s">
        <v>66</v>
      </c>
      <c r="K19" s="5" t="s">
        <v>67</v>
      </c>
      <c r="L19" s="5" t="s">
        <v>68</v>
      </c>
    </row>
    <row r="20" spans="5:12">
      <c r="F20" s="16">
        <v>125.00000000000011</v>
      </c>
      <c r="G20" s="16">
        <v>874.99999999999989</v>
      </c>
      <c r="H20" s="16">
        <v>0</v>
      </c>
      <c r="I20" s="5">
        <f>F20+G20+H20</f>
        <v>1000</v>
      </c>
      <c r="J20" s="5">
        <f>F10*F20</f>
        <v>106.2500000000001</v>
      </c>
      <c r="K20" s="5">
        <f>G10*G20</f>
        <v>700</v>
      </c>
      <c r="L20" s="5">
        <f>H10*H20</f>
        <v>0</v>
      </c>
    </row>
    <row r="21" spans="5:12">
      <c r="I21" s="5"/>
      <c r="J21" s="5"/>
      <c r="K21" s="5"/>
      <c r="L21" s="5"/>
    </row>
    <row r="22" spans="5:12">
      <c r="I22" s="5"/>
      <c r="J22" s="5" t="s">
        <v>71</v>
      </c>
      <c r="K22" s="5" t="s">
        <v>72</v>
      </c>
      <c r="L22" s="5" t="s">
        <v>73</v>
      </c>
    </row>
    <row r="23" spans="5:12">
      <c r="I23" s="5"/>
      <c r="J23" s="5">
        <f>J18+J20</f>
        <v>106.2500000000001</v>
      </c>
      <c r="K23" s="5">
        <f>K18+K20</f>
        <v>700</v>
      </c>
      <c r="L23" s="5">
        <f>L18+L20</f>
        <v>600</v>
      </c>
    </row>
    <row r="24" spans="5:12">
      <c r="E24" s="2" t="s">
        <v>15</v>
      </c>
    </row>
    <row r="25" spans="5:12">
      <c r="E25" s="3">
        <f>J23*F12+K23*G12+L23*H12-I18*J9-I20*J10</f>
        <v>4962.5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Sensitivity Report 1</vt:lpstr>
      <vt:lpstr>problema 1</vt:lpstr>
      <vt:lpstr>Sensitivity Report 2</vt:lpstr>
      <vt:lpstr>problema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Rodriguez</dc:creator>
  <cp:lastModifiedBy>Manuel Rodriguez</cp:lastModifiedBy>
  <dcterms:created xsi:type="dcterms:W3CDTF">2012-05-14T08:01:37Z</dcterms:created>
  <dcterms:modified xsi:type="dcterms:W3CDTF">2012-05-30T08:59:46Z</dcterms:modified>
</cp:coreProperties>
</file>