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0910"/>
  <workbookPr showInkAnnotation="0" autoCompressPictures="0"/>
  <bookViews>
    <workbookView xWindow="24520" yWindow="8360" windowWidth="25600" windowHeight="16060" tabRatio="500" activeTab="3"/>
  </bookViews>
  <sheets>
    <sheet name="Sensitivity PROBLEMA 1" sheetId="7" r:id="rId1"/>
    <sheet name="problema1" sheetId="3" r:id="rId2"/>
    <sheet name="Sensitivity problema 2" sheetId="9" r:id="rId3"/>
    <sheet name="problema 2" sheetId="6" r:id="rId4"/>
  </sheets>
  <definedNames>
    <definedName name="solver_adj" localSheetId="3" hidden="1">'problema 2'!$E$11:$F$12</definedName>
    <definedName name="solver_adj" localSheetId="1" hidden="1">problema1!$G$13,problema1!$G$9</definedName>
    <definedName name="solver_cvg" localSheetId="3" hidden="1">0.0001</definedName>
    <definedName name="solver_cvg" localSheetId="1" hidden="1">0.0001</definedName>
    <definedName name="solver_drv" localSheetId="3" hidden="1">1</definedName>
    <definedName name="solver_drv" localSheetId="1" hidden="1">1</definedName>
    <definedName name="solver_eng" localSheetId="3" hidden="1">2</definedName>
    <definedName name="solver_eng" localSheetId="1" hidden="1">2</definedName>
    <definedName name="solver_itr" localSheetId="3" hidden="1">2147483647</definedName>
    <definedName name="solver_itr" localSheetId="1" hidden="1">2147483647</definedName>
    <definedName name="solver_lhs1" localSheetId="3" hidden="1">'problema 2'!$E$11</definedName>
    <definedName name="solver_lhs1" localSheetId="1" hidden="1">problema1!$D$11</definedName>
    <definedName name="solver_lhs2" localSheetId="3" hidden="1">'problema 2'!$E$12</definedName>
    <definedName name="solver_lhs2" localSheetId="1" hidden="1">problema1!$D$12</definedName>
    <definedName name="solver_lhs3" localSheetId="3" hidden="1">'problema 2'!$E$13</definedName>
    <definedName name="solver_lhs3" localSheetId="1" hidden="1">problema1!$D$7</definedName>
    <definedName name="solver_lhs4" localSheetId="3" hidden="1">'problema 2'!$F$11</definedName>
    <definedName name="solver_lhs4" localSheetId="1" hidden="1">problema1!$D$8</definedName>
    <definedName name="solver_lhs5" localSheetId="3" hidden="1">'problema 2'!$F$12</definedName>
    <definedName name="solver_lhs5" localSheetId="1" hidden="1">problema1!$J$12</definedName>
    <definedName name="solver_lhs6" localSheetId="3" hidden="1">'problema 2'!$F$13</definedName>
    <definedName name="solver_lhs6" localSheetId="1" hidden="1">problema1!$J$13</definedName>
    <definedName name="solver_lhs7" localSheetId="3" hidden="1">'problema 2'!$G$11</definedName>
    <definedName name="solver_lhs7" localSheetId="1" hidden="1">problema1!$J$13</definedName>
    <definedName name="solver_lhs8" localSheetId="3" hidden="1">'problema 2'!$G$12</definedName>
    <definedName name="solver_lhs9" localSheetId="3" hidden="1">'problema 2'!$G$13</definedName>
    <definedName name="solver_lin" localSheetId="3" hidden="1">1</definedName>
    <definedName name="solver_lin" localSheetId="1" hidden="1">1</definedName>
    <definedName name="solver_mip" localSheetId="3" hidden="1">2147483647</definedName>
    <definedName name="solver_mip" localSheetId="1" hidden="1">2147483647</definedName>
    <definedName name="solver_mni" localSheetId="3" hidden="1">30</definedName>
    <definedName name="solver_mni" localSheetId="1" hidden="1">30</definedName>
    <definedName name="solver_mrt" localSheetId="3" hidden="1">0.075</definedName>
    <definedName name="solver_mrt" localSheetId="1" hidden="1">0.075</definedName>
    <definedName name="solver_msl" localSheetId="3" hidden="1">2</definedName>
    <definedName name="solver_msl" localSheetId="1" hidden="1">2</definedName>
    <definedName name="solver_neg" localSheetId="3" hidden="1">1</definedName>
    <definedName name="solver_neg" localSheetId="1" hidden="1">1</definedName>
    <definedName name="solver_nod" localSheetId="3" hidden="1">2147483647</definedName>
    <definedName name="solver_nod" localSheetId="1" hidden="1">2147483647</definedName>
    <definedName name="solver_num" localSheetId="3" hidden="1">9</definedName>
    <definedName name="solver_num" localSheetId="1" hidden="1">7</definedName>
    <definedName name="solver_opt" localSheetId="3" hidden="1">'problema 2'!$E$17</definedName>
    <definedName name="solver_opt" localSheetId="1" hidden="1">problema1!$J$17</definedName>
    <definedName name="solver_pre" localSheetId="3" hidden="1">0.000001</definedName>
    <definedName name="solver_pre" localSheetId="1" hidden="1">0.000001</definedName>
    <definedName name="solver_rbv" localSheetId="3" hidden="1">1</definedName>
    <definedName name="solver_rbv" localSheetId="1" hidden="1">1</definedName>
    <definedName name="solver_rel1" localSheetId="3" hidden="1">1</definedName>
    <definedName name="solver_rel1" localSheetId="1" hidden="1">1</definedName>
    <definedName name="solver_rel2" localSheetId="3" hidden="1">1</definedName>
    <definedName name="solver_rel2" localSheetId="1" hidden="1">1</definedName>
    <definedName name="solver_rel3" localSheetId="3" hidden="1">1</definedName>
    <definedName name="solver_rel3" localSheetId="1" hidden="1">1</definedName>
    <definedName name="solver_rel4" localSheetId="3" hidden="1">1</definedName>
    <definedName name="solver_rel4" localSheetId="1" hidden="1">1</definedName>
    <definedName name="solver_rel5" localSheetId="3" hidden="1">1</definedName>
    <definedName name="solver_rel5" localSheetId="1" hidden="1">1</definedName>
    <definedName name="solver_rel6" localSheetId="3" hidden="1">1</definedName>
    <definedName name="solver_rel6" localSheetId="1" hidden="1">1</definedName>
    <definedName name="solver_rel7" localSheetId="3" hidden="1">2</definedName>
    <definedName name="solver_rel7" localSheetId="1" hidden="1">3</definedName>
    <definedName name="solver_rel8" localSheetId="3" hidden="1">2</definedName>
    <definedName name="solver_rel9" localSheetId="3" hidden="1">2</definedName>
    <definedName name="solver_rhs1" localSheetId="3" hidden="1">'problema 2'!$I$11</definedName>
    <definedName name="solver_rhs1" localSheetId="1" hidden="1">problema1!$F$11</definedName>
    <definedName name="solver_rhs2" localSheetId="3" hidden="1">'problema 2'!$K$11</definedName>
    <definedName name="solver_rhs2" localSheetId="1" hidden="1">problema1!$F$12</definedName>
    <definedName name="solver_rhs3" localSheetId="3" hidden="1">'problema 2'!$I$14</definedName>
    <definedName name="solver_rhs3" localSheetId="1" hidden="1">problema1!$F$7</definedName>
    <definedName name="solver_rhs4" localSheetId="3" hidden="1">'problema 2'!$J$11</definedName>
    <definedName name="solver_rhs4" localSheetId="1" hidden="1">problema1!$F$8</definedName>
    <definedName name="solver_rhs5" localSheetId="3" hidden="1">'problema 2'!$L$11</definedName>
    <definedName name="solver_rhs5" localSheetId="1" hidden="1">problema1!$L$12</definedName>
    <definedName name="solver_rhs6" localSheetId="3" hidden="1">'problema 2'!$K$14</definedName>
    <definedName name="solver_rhs6" localSheetId="1" hidden="1">problema1!$N$13</definedName>
    <definedName name="solver_rhs7" localSheetId="3" hidden="1">'problema 2'!$H$11</definedName>
    <definedName name="solver_rhs7" localSheetId="1" hidden="1">problema1!$L$13</definedName>
    <definedName name="solver_rhs8" localSheetId="3" hidden="1">'problema 2'!$H$12</definedName>
    <definedName name="solver_rhs9" localSheetId="3" hidden="1">'problema 2'!$J$17</definedName>
    <definedName name="solver_rlx" localSheetId="3" hidden="1">1</definedName>
    <definedName name="solver_rlx" localSheetId="1" hidden="1">2</definedName>
    <definedName name="solver_rsd" localSheetId="3" hidden="1">0</definedName>
    <definedName name="solver_rsd" localSheetId="1" hidden="1">0</definedName>
    <definedName name="solver_scl" localSheetId="3" hidden="1">2</definedName>
    <definedName name="solver_scl" localSheetId="1" hidden="1">1</definedName>
    <definedName name="solver_sho" localSheetId="3" hidden="1">2</definedName>
    <definedName name="solver_sho" localSheetId="1" hidden="1">2</definedName>
    <definedName name="solver_ssz" localSheetId="3" hidden="1">100</definedName>
    <definedName name="solver_ssz" localSheetId="1" hidden="1">100</definedName>
    <definedName name="solver_tim" localSheetId="3" hidden="1">2147483647</definedName>
    <definedName name="solver_tim" localSheetId="1" hidden="1">2147483647</definedName>
    <definedName name="solver_tol" localSheetId="3" hidden="1">0.01</definedName>
    <definedName name="solver_tol" localSheetId="1" hidden="1">0.01</definedName>
    <definedName name="solver_typ" localSheetId="3" hidden="1">2</definedName>
    <definedName name="solver_typ" localSheetId="1" hidden="1">1</definedName>
    <definedName name="solver_val" localSheetId="3" hidden="1">0</definedName>
    <definedName name="solver_val" localSheetId="1" hidden="1">0</definedName>
    <definedName name="solver_ver" localSheetId="3" hidden="1">2</definedName>
    <definedName name="solver_ver" localSheetId="1" hidden="1">2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13" i="6" l="1"/>
  <c r="E13" i="6"/>
  <c r="G13" i="6"/>
  <c r="G12" i="6"/>
  <c r="G11" i="6"/>
  <c r="E17" i="6"/>
  <c r="D6" i="3"/>
  <c r="D10" i="3"/>
  <c r="J13" i="3"/>
  <c r="L12" i="3"/>
  <c r="D11" i="3"/>
  <c r="D12" i="3"/>
  <c r="D8" i="3"/>
  <c r="D7" i="3"/>
  <c r="J17" i="3"/>
  <c r="J12" i="3"/>
</calcChain>
</file>

<file path=xl/sharedStrings.xml><?xml version="1.0" encoding="utf-8"?>
<sst xmlns="http://schemas.openxmlformats.org/spreadsheetml/2006/main" count="142" uniqueCount="82">
  <si>
    <t>A</t>
  </si>
  <si>
    <t>B</t>
  </si>
  <si>
    <t>&lt;=</t>
  </si>
  <si>
    <t>D</t>
  </si>
  <si>
    <t>E</t>
  </si>
  <si>
    <t>Cell</t>
  </si>
  <si>
    <t>Name</t>
  </si>
  <si>
    <t>Final</t>
  </si>
  <si>
    <t>Value</t>
  </si>
  <si>
    <t>Reduced</t>
  </si>
  <si>
    <t>Cost</t>
  </si>
  <si>
    <t>Objective</t>
  </si>
  <si>
    <t>Coefficient</t>
  </si>
  <si>
    <t>Allowable</t>
  </si>
  <si>
    <t>Increase</t>
  </si>
  <si>
    <t>Decrease</t>
  </si>
  <si>
    <t>Constraints</t>
  </si>
  <si>
    <t>Shadow</t>
  </si>
  <si>
    <t>Price</t>
  </si>
  <si>
    <t>Constraint</t>
  </si>
  <si>
    <t>R.H. Side</t>
  </si>
  <si>
    <t>$D$7</t>
  </si>
  <si>
    <t>$D$8</t>
  </si>
  <si>
    <t>C1</t>
  </si>
  <si>
    <t>C2</t>
  </si>
  <si>
    <t>I2</t>
  </si>
  <si>
    <t>I1</t>
  </si>
  <si>
    <t>CTOT</t>
  </si>
  <si>
    <t>ITOT</t>
  </si>
  <si>
    <t>IMAX</t>
  </si>
  <si>
    <t>&gt;=</t>
  </si>
  <si>
    <t>VENTA C</t>
  </si>
  <si>
    <t>OBJETIVO</t>
  </si>
  <si>
    <t>kg/h</t>
  </si>
  <si>
    <t>disponible</t>
  </si>
  <si>
    <t>%</t>
  </si>
  <si>
    <t>------</t>
  </si>
  <si>
    <t>------&gt;</t>
  </si>
  <si>
    <t>$G$13</t>
  </si>
  <si>
    <t>------&gt; %</t>
  </si>
  <si>
    <t>$G$9</t>
  </si>
  <si>
    <t>$D$11</t>
  </si>
  <si>
    <t>D ------</t>
  </si>
  <si>
    <t>$D$12</t>
  </si>
  <si>
    <t>E ------</t>
  </si>
  <si>
    <t>A kg/h</t>
  </si>
  <si>
    <t>B kg/h</t>
  </si>
  <si>
    <t>$J$12</t>
  </si>
  <si>
    <t>$J$13</t>
  </si>
  <si>
    <t>VIA 1</t>
  </si>
  <si>
    <t>VIA 2</t>
  </si>
  <si>
    <t>Microsoft Excel 14.1 Sensitivity Report</t>
  </si>
  <si>
    <t>Worksheet: [excel_viernes_24mayo_2013.xlsx]problema1</t>
  </si>
  <si>
    <t>Report Created: 28/05/2013 11:59:37</t>
  </si>
  <si>
    <t>Variable Cells</t>
  </si>
  <si>
    <t>M2</t>
  </si>
  <si>
    <t>M1</t>
  </si>
  <si>
    <t>S1P</t>
  </si>
  <si>
    <t>S2P</t>
  </si>
  <si>
    <t xml:space="preserve"> </t>
  </si>
  <si>
    <t>PRODUCCION</t>
  </si>
  <si>
    <t>M1S1P</t>
  </si>
  <si>
    <t>M1S2P</t>
  </si>
  <si>
    <t>M2S1P</t>
  </si>
  <si>
    <t>M2S2P</t>
  </si>
  <si>
    <t>M1S2P+M2S2P</t>
  </si>
  <si>
    <t>M1S1P+M2S1P</t>
  </si>
  <si>
    <t>M1S1P+M1S2P+M2S1P+M2S2P</t>
  </si>
  <si>
    <t>$E$11</t>
  </si>
  <si>
    <t>M1 S1P</t>
  </si>
  <si>
    <t>$F$11</t>
  </si>
  <si>
    <t>M1 S2P</t>
  </si>
  <si>
    <t>$E$12</t>
  </si>
  <si>
    <t>M2 S1P</t>
  </si>
  <si>
    <t>$F$12</t>
  </si>
  <si>
    <t>M2 S2P</t>
  </si>
  <si>
    <t>$E$13</t>
  </si>
  <si>
    <t>$F$13</t>
  </si>
  <si>
    <t>$G$11</t>
  </si>
  <si>
    <t>$G$12</t>
  </si>
  <si>
    <t>Worksheet: [excel_viernes_24mayo_2013.xlsx]problema 2</t>
  </si>
  <si>
    <t>Report Created: 03/06/2013 14:50:15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</si>
</sst>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2"/>
      <color rgb="FF0000FF"/>
      <name val="Calibri"/>
      <scheme val="minor"/>
    </font>
    <font>
      <b/>
      <sz val="12"/>
      <color indexed="18"/>
      <name val="Calibri"/>
      <family val="2"/>
      <scheme val="minor"/>
    </font>
    <font>
      <b/>
      <sz val="12"/>
      <color indexed="1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indexed="23"/>
      </top>
      <bottom/>
      <diagonal/>
    </border>
    <border>
      <left/>
      <right/>
      <top/>
      <bottom style="medium">
        <color indexed="23"/>
      </bottom>
      <diagonal/>
    </border>
    <border>
      <left/>
      <right/>
      <top style="thin">
        <color indexed="23"/>
      </top>
      <bottom/>
      <diagonal/>
    </border>
    <border>
      <left/>
      <right/>
      <top style="thin">
        <color indexed="23"/>
      </top>
      <bottom style="medium">
        <color indexed="23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41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25">
    <xf numFmtId="0" fontId="0" fillId="0" borderId="0" xfId="0"/>
    <xf numFmtId="0" fontId="0" fillId="2" borderId="0" xfId="0" applyFill="1"/>
    <xf numFmtId="0" fontId="0" fillId="2" borderId="1" xfId="0" applyFill="1" applyBorder="1"/>
    <xf numFmtId="0" fontId="1" fillId="0" borderId="0" xfId="0" applyFont="1"/>
    <xf numFmtId="0" fontId="0" fillId="0" borderId="6" xfId="0" applyFill="1" applyBorder="1" applyAlignment="1"/>
    <xf numFmtId="0" fontId="0" fillId="0" borderId="7" xfId="0" applyFill="1" applyBorder="1" applyAlignment="1"/>
    <xf numFmtId="0" fontId="0" fillId="2" borderId="0" xfId="0" applyFill="1" applyAlignment="1">
      <alignment horizontal="center"/>
    </xf>
    <xf numFmtId="0" fontId="0" fillId="2" borderId="2" xfId="0" quotePrefix="1" applyFill="1" applyBorder="1" applyAlignment="1">
      <alignment horizontal="center"/>
    </xf>
    <xf numFmtId="0" fontId="0" fillId="4" borderId="3" xfId="0" applyFill="1" applyBorder="1" applyAlignment="1">
      <alignment horizontal="center"/>
    </xf>
    <xf numFmtId="0" fontId="0" fillId="3" borderId="0" xfId="0" applyFill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0" fillId="2" borderId="0" xfId="0" applyFill="1" applyAlignment="1">
      <alignment horizontal="right"/>
    </xf>
    <xf numFmtId="0" fontId="5" fillId="0" borderId="4" xfId="0" applyFont="1" applyFill="1" applyBorder="1" applyAlignment="1">
      <alignment horizontal="center"/>
    </xf>
    <xf numFmtId="0" fontId="5" fillId="0" borderId="5" xfId="0" applyFont="1" applyFill="1" applyBorder="1" applyAlignment="1">
      <alignment horizontal="center"/>
    </xf>
    <xf numFmtId="0" fontId="0" fillId="2" borderId="8" xfId="0" applyFill="1" applyBorder="1"/>
    <xf numFmtId="0" fontId="0" fillId="2" borderId="9" xfId="0" applyFill="1" applyBorder="1"/>
    <xf numFmtId="0" fontId="0" fillId="5" borderId="8" xfId="0" applyFill="1" applyBorder="1"/>
    <xf numFmtId="0" fontId="0" fillId="5" borderId="9" xfId="0" applyFill="1" applyBorder="1"/>
    <xf numFmtId="0" fontId="0" fillId="2" borderId="0" xfId="0" applyFill="1" applyAlignment="1">
      <alignment horizontal="left"/>
    </xf>
    <xf numFmtId="0" fontId="0" fillId="2" borderId="2" xfId="0" applyFill="1" applyBorder="1" applyAlignment="1">
      <alignment horizontal="center"/>
    </xf>
    <xf numFmtId="0" fontId="6" fillId="0" borderId="4" xfId="0" applyFont="1" applyFill="1" applyBorder="1" applyAlignment="1">
      <alignment horizontal="center"/>
    </xf>
    <xf numFmtId="0" fontId="6" fillId="0" borderId="5" xfId="0" applyFont="1" applyFill="1" applyBorder="1" applyAlignment="1">
      <alignment horizontal="center"/>
    </xf>
    <xf numFmtId="0" fontId="4" fillId="2" borderId="0" xfId="0" applyFont="1" applyFill="1"/>
    <xf numFmtId="0" fontId="0" fillId="6" borderId="10" xfId="0" applyFill="1" applyBorder="1"/>
  </cellXfs>
  <cellStyles count="41">
    <cellStyle name="Hipervínculo" xfId="1" builtinId="8" hidden="1"/>
    <cellStyle name="Hipervínculo" xfId="3" builtinId="8" hidden="1"/>
    <cellStyle name="Hipervínculo" xfId="5" builtinId="8" hidden="1"/>
    <cellStyle name="Hipervínculo" xfId="7" builtinId="8" hidden="1"/>
    <cellStyle name="Hipervínculo" xfId="9" builtinId="8" hidden="1"/>
    <cellStyle name="Hipervínculo" xfId="11" builtinId="8" hidden="1"/>
    <cellStyle name="Hipervínculo" xfId="13" builtinId="8" hidden="1"/>
    <cellStyle name="Hipervínculo" xfId="15" builtinId="8" hidden="1"/>
    <cellStyle name="Hipervínculo" xfId="17" builtinId="8" hidden="1"/>
    <cellStyle name="Hipervínculo" xfId="19" builtinId="8" hidden="1"/>
    <cellStyle name="Hipervínculo" xfId="21" builtinId="8" hidden="1"/>
    <cellStyle name="Hipervínculo" xfId="23" builtinId="8" hidden="1"/>
    <cellStyle name="Hipervínculo" xfId="25" builtinId="8" hidden="1"/>
    <cellStyle name="Hipervínculo" xfId="27" builtinId="8" hidden="1"/>
    <cellStyle name="Hipervínculo" xfId="29" builtinId="8" hidden="1"/>
    <cellStyle name="Hipervínculo" xfId="31" builtinId="8" hidden="1"/>
    <cellStyle name="Hipervínculo" xfId="33" builtinId="8" hidden="1"/>
    <cellStyle name="Hipervínculo" xfId="35" builtinId="8" hidden="1"/>
    <cellStyle name="Hipervínculo" xfId="37" builtinId="8" hidden="1"/>
    <cellStyle name="Hipervínculo" xfId="39" builtinId="8" hidden="1"/>
    <cellStyle name="Hipervínculo visitado" xfId="2" builtinId="9" hidden="1"/>
    <cellStyle name="Hipervínculo visitado" xfId="4" builtinId="9" hidden="1"/>
    <cellStyle name="Hipervínculo visitado" xfId="6" builtinId="9" hidden="1"/>
    <cellStyle name="Hipervínculo visitado" xfId="8" builtinId="9" hidden="1"/>
    <cellStyle name="Hipervínculo visitado" xfId="10" builtinId="9" hidden="1"/>
    <cellStyle name="Hipervínculo visitado" xfId="12" builtinId="9" hidden="1"/>
    <cellStyle name="Hipervínculo visitado" xfId="14" builtinId="9" hidden="1"/>
    <cellStyle name="Hipervínculo visitado" xfId="16" builtinId="9" hidden="1"/>
    <cellStyle name="Hipervínculo visitado" xfId="18" builtinId="9" hidden="1"/>
    <cellStyle name="Hipervínculo visitado" xfId="20" builtinId="9" hidden="1"/>
    <cellStyle name="Hipervínculo visitado" xfId="22" builtinId="9" hidden="1"/>
    <cellStyle name="Hipervínculo visitado" xfId="24" builtinId="9" hidden="1"/>
    <cellStyle name="Hipervínculo visitado" xfId="26" builtinId="9" hidden="1"/>
    <cellStyle name="Hipervínculo visitado" xfId="28" builtinId="9" hidden="1"/>
    <cellStyle name="Hipervínculo visitado" xfId="30" builtinId="9" hidden="1"/>
    <cellStyle name="Hipervínculo visitado" xfId="32" builtinId="9" hidden="1"/>
    <cellStyle name="Hipervínculo visitado" xfId="34" builtinId="9" hidden="1"/>
    <cellStyle name="Hipervínculo visitado" xfId="36" builtinId="9" hidden="1"/>
    <cellStyle name="Hipervínculo visitado" xfId="38" builtinId="9" hidden="1"/>
    <cellStyle name="Hipervínculo visitado" xfId="40" builtinId="9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theme" Target="theme/theme1.xml"/><Relationship Id="rId6" Type="http://schemas.openxmlformats.org/officeDocument/2006/relationships/styles" Target="styles.xml"/><Relationship Id="rId7" Type="http://schemas.openxmlformats.org/officeDocument/2006/relationships/sharedStrings" Target="sharedStrings.xml"/><Relationship Id="rId8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showGridLines="0" workbookViewId="0">
      <selection sqref="A1:A3"/>
    </sheetView>
  </sheetViews>
  <sheetFormatPr baseColWidth="10" defaultRowHeight="15" x14ac:dyDescent="0"/>
  <cols>
    <col min="1" max="1" width="2.33203125" customWidth="1"/>
    <col min="2" max="2" width="6.5" bestFit="1" customWidth="1"/>
    <col min="3" max="3" width="7.83203125" bestFit="1" customWidth="1"/>
    <col min="4" max="4" width="6.1640625" bestFit="1" customWidth="1"/>
    <col min="5" max="5" width="8.5" bestFit="1" customWidth="1"/>
    <col min="6" max="6" width="10.1640625" bestFit="1" customWidth="1"/>
    <col min="7" max="8" width="12.1640625" bestFit="1" customWidth="1"/>
  </cols>
  <sheetData>
    <row r="1" spans="1:8">
      <c r="A1" s="3" t="s">
        <v>51</v>
      </c>
    </row>
    <row r="2" spans="1:8">
      <c r="A2" s="3" t="s">
        <v>52</v>
      </c>
    </row>
    <row r="3" spans="1:8">
      <c r="A3" s="3" t="s">
        <v>53</v>
      </c>
    </row>
    <row r="6" spans="1:8" ht="16" thickBot="1">
      <c r="A6" t="s">
        <v>54</v>
      </c>
    </row>
    <row r="7" spans="1:8">
      <c r="B7" s="13"/>
      <c r="C7" s="13"/>
      <c r="D7" s="13" t="s">
        <v>7</v>
      </c>
      <c r="E7" s="13" t="s">
        <v>9</v>
      </c>
      <c r="F7" s="13" t="s">
        <v>11</v>
      </c>
      <c r="G7" s="13" t="s">
        <v>13</v>
      </c>
      <c r="H7" s="13" t="s">
        <v>13</v>
      </c>
    </row>
    <row r="8" spans="1:8" ht="16" thickBot="1">
      <c r="B8" s="14" t="s">
        <v>5</v>
      </c>
      <c r="C8" s="14" t="s">
        <v>6</v>
      </c>
      <c r="D8" s="14" t="s">
        <v>8</v>
      </c>
      <c r="E8" s="14" t="s">
        <v>10</v>
      </c>
      <c r="F8" s="14" t="s">
        <v>12</v>
      </c>
      <c r="G8" s="14" t="s">
        <v>14</v>
      </c>
      <c r="H8" s="14" t="s">
        <v>15</v>
      </c>
    </row>
    <row r="9" spans="1:8">
      <c r="B9" s="4" t="s">
        <v>38</v>
      </c>
      <c r="C9" s="4" t="s">
        <v>39</v>
      </c>
      <c r="D9" s="4">
        <v>635.99999999999955</v>
      </c>
      <c r="E9" s="4">
        <v>0</v>
      </c>
      <c r="F9" s="4">
        <v>2.8999999999999995</v>
      </c>
      <c r="G9" s="4">
        <v>1E+30</v>
      </c>
      <c r="H9" s="4">
        <v>9.6188118811883105E-2</v>
      </c>
    </row>
    <row r="10" spans="1:8" ht="16" thickBot="1">
      <c r="B10" s="5" t="s">
        <v>40</v>
      </c>
      <c r="C10" s="5" t="s">
        <v>39</v>
      </c>
      <c r="D10" s="5">
        <v>846.00000000000045</v>
      </c>
      <c r="E10" s="5">
        <v>0</v>
      </c>
      <c r="F10" s="5">
        <v>2.7899999999999991</v>
      </c>
      <c r="G10" s="5">
        <v>9.5714285714287653E-2</v>
      </c>
      <c r="H10" s="5">
        <v>4.9701418439716267</v>
      </c>
    </row>
    <row r="12" spans="1:8" ht="16" thickBot="1">
      <c r="A12" t="s">
        <v>16</v>
      </c>
    </row>
    <row r="13" spans="1:8">
      <c r="B13" s="13"/>
      <c r="C13" s="13"/>
      <c r="D13" s="13" t="s">
        <v>7</v>
      </c>
      <c r="E13" s="13" t="s">
        <v>17</v>
      </c>
      <c r="F13" s="13" t="s">
        <v>19</v>
      </c>
      <c r="G13" s="13" t="s">
        <v>13</v>
      </c>
      <c r="H13" s="13" t="s">
        <v>13</v>
      </c>
    </row>
    <row r="14" spans="1:8" ht="16" thickBot="1">
      <c r="B14" s="14" t="s">
        <v>5</v>
      </c>
      <c r="C14" s="14" t="s">
        <v>6</v>
      </c>
      <c r="D14" s="14" t="s">
        <v>8</v>
      </c>
      <c r="E14" s="14" t="s">
        <v>18</v>
      </c>
      <c r="F14" s="14" t="s">
        <v>20</v>
      </c>
      <c r="G14" s="14" t="s">
        <v>14</v>
      </c>
      <c r="H14" s="14" t="s">
        <v>15</v>
      </c>
    </row>
    <row r="15" spans="1:8">
      <c r="B15" s="4" t="s">
        <v>41</v>
      </c>
      <c r="C15" s="4" t="s">
        <v>42</v>
      </c>
      <c r="D15" s="4">
        <v>254.39999999999984</v>
      </c>
      <c r="E15" s="4">
        <v>0</v>
      </c>
      <c r="F15" s="4">
        <v>700</v>
      </c>
      <c r="G15" s="4">
        <v>1E+30</v>
      </c>
      <c r="H15" s="4">
        <v>445.60000000000014</v>
      </c>
    </row>
    <row r="16" spans="1:8">
      <c r="B16" s="4" t="s">
        <v>43</v>
      </c>
      <c r="C16" s="4" t="s">
        <v>44</v>
      </c>
      <c r="D16" s="4">
        <v>381.59999999999974</v>
      </c>
      <c r="E16" s="4">
        <v>0</v>
      </c>
      <c r="F16" s="4">
        <v>900</v>
      </c>
      <c r="G16" s="4">
        <v>1E+30</v>
      </c>
      <c r="H16" s="4">
        <v>518.40000000000032</v>
      </c>
    </row>
    <row r="17" spans="2:8">
      <c r="B17" s="4" t="s">
        <v>21</v>
      </c>
      <c r="C17" s="4" t="s">
        <v>45</v>
      </c>
      <c r="D17" s="4">
        <v>380.70000000000022</v>
      </c>
      <c r="E17" s="4">
        <v>0</v>
      </c>
      <c r="F17" s="4">
        <v>800</v>
      </c>
      <c r="G17" s="4">
        <v>1E+30</v>
      </c>
      <c r="H17" s="4">
        <v>419.29999999999984</v>
      </c>
    </row>
    <row r="18" spans="2:8">
      <c r="B18" s="4" t="s">
        <v>22</v>
      </c>
      <c r="C18" s="4" t="s">
        <v>46</v>
      </c>
      <c r="D18" s="4">
        <v>465.3000000000003</v>
      </c>
      <c r="E18" s="4">
        <v>0</v>
      </c>
      <c r="F18" s="4">
        <v>800</v>
      </c>
      <c r="G18" s="4">
        <v>1E+30</v>
      </c>
      <c r="H18" s="4">
        <v>334.6999999999997</v>
      </c>
    </row>
    <row r="19" spans="2:8">
      <c r="B19" s="4" t="s">
        <v>47</v>
      </c>
      <c r="C19" s="4" t="s">
        <v>28</v>
      </c>
      <c r="D19" s="4">
        <v>17.999999999999996</v>
      </c>
      <c r="E19" s="4">
        <v>19.430000000000405</v>
      </c>
      <c r="F19" s="4">
        <v>0</v>
      </c>
      <c r="G19" s="4">
        <v>4.1674876847290641</v>
      </c>
      <c r="H19" s="4">
        <v>2.9977608598298207</v>
      </c>
    </row>
    <row r="20" spans="2:8">
      <c r="B20" s="4" t="s">
        <v>48</v>
      </c>
      <c r="C20" s="4" t="s">
        <v>27</v>
      </c>
      <c r="D20" s="4">
        <v>1500</v>
      </c>
      <c r="E20" s="4">
        <v>2.8031599999999992</v>
      </c>
      <c r="F20" s="4">
        <v>1500</v>
      </c>
      <c r="G20" s="4">
        <v>1078.9813023855559</v>
      </c>
      <c r="H20" s="4">
        <v>500.00000000000011</v>
      </c>
    </row>
    <row r="21" spans="2:8" ht="16" thickBot="1">
      <c r="B21" s="5" t="s">
        <v>48</v>
      </c>
      <c r="C21" s="5" t="s">
        <v>27</v>
      </c>
      <c r="D21" s="5">
        <v>1500</v>
      </c>
      <c r="E21" s="5">
        <v>0</v>
      </c>
      <c r="F21" s="5">
        <v>1000</v>
      </c>
      <c r="G21" s="5">
        <v>500.00000000000023</v>
      </c>
      <c r="H21" s="5">
        <v>1E+30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N17"/>
  <sheetViews>
    <sheetView topLeftCell="A2" workbookViewId="0">
      <selection activeCell="F28" sqref="F28"/>
    </sheetView>
  </sheetViews>
  <sheetFormatPr baseColWidth="10" defaultRowHeight="15" x14ac:dyDescent="0"/>
  <cols>
    <col min="1" max="16384" width="10.83203125" style="1"/>
  </cols>
  <sheetData>
    <row r="5" spans="1:14">
      <c r="D5" s="1" t="s">
        <v>33</v>
      </c>
      <c r="F5" s="1" t="s">
        <v>34</v>
      </c>
      <c r="G5" s="1" t="s">
        <v>35</v>
      </c>
    </row>
    <row r="6" spans="1:14">
      <c r="C6" s="1" t="s">
        <v>26</v>
      </c>
      <c r="D6" s="6">
        <f>G6*G9</f>
        <v>8.4600000000000044</v>
      </c>
      <c r="E6" s="6"/>
      <c r="F6" s="6"/>
      <c r="G6" s="6">
        <v>0.01</v>
      </c>
      <c r="H6" s="6">
        <v>25</v>
      </c>
      <c r="I6" s="6"/>
      <c r="J6" s="6"/>
      <c r="K6" s="6"/>
      <c r="L6" s="6"/>
      <c r="M6" s="6"/>
      <c r="N6" s="6"/>
    </row>
    <row r="7" spans="1:14">
      <c r="A7" s="12" t="s">
        <v>49</v>
      </c>
      <c r="C7" s="1" t="s">
        <v>0</v>
      </c>
      <c r="D7" s="6">
        <f>G9*G7</f>
        <v>380.70000000000022</v>
      </c>
      <c r="E7" s="6" t="s">
        <v>2</v>
      </c>
      <c r="F7" s="6">
        <v>800</v>
      </c>
      <c r="G7" s="6">
        <v>0.45</v>
      </c>
      <c r="H7" s="6">
        <v>1.9</v>
      </c>
      <c r="I7" s="6"/>
      <c r="J7" s="6"/>
      <c r="K7" s="6"/>
      <c r="L7" s="6"/>
      <c r="M7" s="6"/>
      <c r="N7" s="6"/>
    </row>
    <row r="8" spans="1:14">
      <c r="C8" s="1" t="s">
        <v>1</v>
      </c>
      <c r="D8" s="6">
        <f>G9*G8</f>
        <v>465.3000000000003</v>
      </c>
      <c r="E8" s="6" t="s">
        <v>2</v>
      </c>
      <c r="F8" s="6">
        <v>800</v>
      </c>
      <c r="G8" s="6">
        <v>0.55000000000000004</v>
      </c>
      <c r="H8" s="6">
        <v>2.1</v>
      </c>
      <c r="I8" s="6"/>
      <c r="J8" s="6"/>
      <c r="K8" s="6"/>
      <c r="L8" s="6"/>
      <c r="M8" s="6"/>
      <c r="N8" s="6"/>
    </row>
    <row r="9" spans="1:14">
      <c r="C9" s="2" t="s">
        <v>23</v>
      </c>
      <c r="D9" s="7" t="s">
        <v>36</v>
      </c>
      <c r="E9" s="7" t="s">
        <v>36</v>
      </c>
      <c r="F9" s="7" t="s">
        <v>37</v>
      </c>
      <c r="G9" s="8">
        <v>846.00000000000045</v>
      </c>
      <c r="H9" s="6"/>
      <c r="I9" s="6"/>
      <c r="J9" s="6"/>
      <c r="K9" s="6"/>
      <c r="L9" s="6"/>
      <c r="M9" s="6"/>
      <c r="N9" s="6"/>
    </row>
    <row r="10" spans="1:14">
      <c r="C10" s="1" t="s">
        <v>25</v>
      </c>
      <c r="D10" s="6">
        <f>G13*G10</f>
        <v>9.539999999999992</v>
      </c>
      <c r="E10" s="6"/>
      <c r="F10" s="6"/>
      <c r="G10" s="6">
        <v>1.4999999999999999E-2</v>
      </c>
      <c r="H10" s="6">
        <v>25</v>
      </c>
      <c r="I10" s="6"/>
      <c r="J10" s="6"/>
      <c r="K10" s="6"/>
      <c r="L10" s="6"/>
      <c r="M10" s="6"/>
      <c r="N10" s="6"/>
    </row>
    <row r="11" spans="1:14">
      <c r="A11" s="12" t="s">
        <v>50</v>
      </c>
      <c r="C11" s="1" t="s">
        <v>3</v>
      </c>
      <c r="D11" s="6">
        <f>G13*G11</f>
        <v>254.39999999999984</v>
      </c>
      <c r="E11" s="6" t="s">
        <v>2</v>
      </c>
      <c r="F11" s="6">
        <v>700</v>
      </c>
      <c r="G11" s="6">
        <v>0.4</v>
      </c>
      <c r="H11" s="6">
        <v>1.5</v>
      </c>
      <c r="I11" s="6"/>
      <c r="J11" s="6"/>
      <c r="K11" s="6"/>
      <c r="L11" s="6"/>
      <c r="M11" s="6"/>
      <c r="N11" s="6"/>
    </row>
    <row r="12" spans="1:14">
      <c r="C12" s="1" t="s">
        <v>4</v>
      </c>
      <c r="D12" s="6">
        <f>G12*G13</f>
        <v>381.59999999999974</v>
      </c>
      <c r="E12" s="6" t="s">
        <v>2</v>
      </c>
      <c r="F12" s="6">
        <v>900</v>
      </c>
      <c r="G12" s="6">
        <v>0.6</v>
      </c>
      <c r="H12" s="6">
        <v>2</v>
      </c>
      <c r="I12" s="6" t="s">
        <v>28</v>
      </c>
      <c r="J12" s="9">
        <f>D10+D6</f>
        <v>17.999999999999996</v>
      </c>
      <c r="K12" s="9" t="s">
        <v>2</v>
      </c>
      <c r="L12" s="9">
        <f>J13*J14</f>
        <v>18</v>
      </c>
      <c r="M12" s="9"/>
      <c r="N12" s="9"/>
    </row>
    <row r="13" spans="1:14">
      <c r="C13" s="2" t="s">
        <v>24</v>
      </c>
      <c r="D13" s="7" t="s">
        <v>36</v>
      </c>
      <c r="E13" s="7" t="s">
        <v>36</v>
      </c>
      <c r="F13" s="7" t="s">
        <v>37</v>
      </c>
      <c r="G13" s="8">
        <v>635.99999999999955</v>
      </c>
      <c r="H13" s="6"/>
      <c r="I13" s="6" t="s">
        <v>27</v>
      </c>
      <c r="J13" s="9">
        <f>G13+G9+D6+D10</f>
        <v>1500</v>
      </c>
      <c r="K13" s="9" t="s">
        <v>30</v>
      </c>
      <c r="L13" s="9">
        <v>1000</v>
      </c>
      <c r="M13" s="9" t="s">
        <v>2</v>
      </c>
      <c r="N13" s="9">
        <v>1500</v>
      </c>
    </row>
    <row r="14" spans="1:14">
      <c r="D14" s="6"/>
      <c r="E14" s="6"/>
      <c r="F14" s="6"/>
      <c r="G14" s="6"/>
      <c r="H14" s="6"/>
      <c r="I14" s="6" t="s">
        <v>29</v>
      </c>
      <c r="J14" s="9">
        <v>1.2E-2</v>
      </c>
      <c r="K14" s="9"/>
      <c r="L14" s="9"/>
      <c r="M14" s="9"/>
      <c r="N14" s="9"/>
    </row>
    <row r="15" spans="1:14">
      <c r="D15" s="6"/>
      <c r="E15" s="6"/>
      <c r="F15" s="6"/>
      <c r="G15" s="6"/>
      <c r="H15" s="6"/>
      <c r="I15" s="6" t="s">
        <v>31</v>
      </c>
      <c r="J15" s="6">
        <v>5</v>
      </c>
      <c r="K15" s="6"/>
      <c r="L15" s="6"/>
      <c r="M15" s="6"/>
      <c r="N15" s="6"/>
    </row>
    <row r="16" spans="1:14"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</row>
    <row r="17" spans="4:14">
      <c r="D17" s="6"/>
      <c r="E17" s="6"/>
      <c r="F17" s="6"/>
      <c r="G17" s="6"/>
      <c r="H17" s="6"/>
      <c r="I17" s="10" t="s">
        <v>32</v>
      </c>
      <c r="J17" s="11">
        <f>J13*J15-D6*H6-D7*H7-D8*H8-D10*H10-D11*H11-D12*H12</f>
        <v>4204.74</v>
      </c>
      <c r="K17" s="6"/>
      <c r="L17" s="6"/>
      <c r="M17" s="6"/>
      <c r="N17" s="6"/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showGridLines="0" workbookViewId="0">
      <selection activeCell="I37" sqref="I37"/>
    </sheetView>
  </sheetViews>
  <sheetFormatPr baseColWidth="10" defaultRowHeight="15" x14ac:dyDescent="0"/>
  <cols>
    <col min="1" max="1" width="2.33203125" customWidth="1"/>
    <col min="2" max="2" width="6.5" bestFit="1" customWidth="1"/>
    <col min="3" max="3" width="7.33203125" bestFit="1" customWidth="1"/>
    <col min="4" max="4" width="6" customWidth="1"/>
    <col min="5" max="5" width="8.5" bestFit="1" customWidth="1"/>
    <col min="6" max="6" width="10.1640625" bestFit="1" customWidth="1"/>
    <col min="7" max="8" width="9.5" customWidth="1"/>
  </cols>
  <sheetData>
    <row r="1" spans="1:8">
      <c r="A1" s="3" t="s">
        <v>51</v>
      </c>
    </row>
    <row r="2" spans="1:8">
      <c r="A2" s="3" t="s">
        <v>80</v>
      </c>
    </row>
    <row r="3" spans="1:8">
      <c r="A3" s="3" t="s">
        <v>81</v>
      </c>
    </row>
    <row r="6" spans="1:8" ht="16" thickBot="1">
      <c r="A6" t="s">
        <v>54</v>
      </c>
    </row>
    <row r="7" spans="1:8">
      <c r="B7" s="21"/>
      <c r="C7" s="21"/>
      <c r="D7" s="21" t="s">
        <v>7</v>
      </c>
      <c r="E7" s="21" t="s">
        <v>9</v>
      </c>
      <c r="F7" s="21" t="s">
        <v>11</v>
      </c>
      <c r="G7" s="21" t="s">
        <v>13</v>
      </c>
      <c r="H7" s="21" t="s">
        <v>13</v>
      </c>
    </row>
    <row r="8" spans="1:8" ht="16" thickBot="1">
      <c r="B8" s="22" t="s">
        <v>5</v>
      </c>
      <c r="C8" s="22" t="s">
        <v>6</v>
      </c>
      <c r="D8" s="22" t="s">
        <v>8</v>
      </c>
      <c r="E8" s="22" t="s">
        <v>10</v>
      </c>
      <c r="F8" s="22" t="s">
        <v>12</v>
      </c>
      <c r="G8" s="22" t="s">
        <v>14</v>
      </c>
      <c r="H8" s="22" t="s">
        <v>15</v>
      </c>
    </row>
    <row r="9" spans="1:8">
      <c r="B9" s="4" t="s">
        <v>68</v>
      </c>
      <c r="C9" s="4" t="s">
        <v>69</v>
      </c>
      <c r="D9" s="4">
        <v>30</v>
      </c>
      <c r="E9" s="4">
        <v>-100</v>
      </c>
      <c r="F9" s="4">
        <v>2400</v>
      </c>
      <c r="G9" s="4">
        <v>100</v>
      </c>
      <c r="H9" s="4">
        <v>1E+30</v>
      </c>
    </row>
    <row r="10" spans="1:8">
      <c r="B10" s="4" t="s">
        <v>70</v>
      </c>
      <c r="C10" s="4" t="s">
        <v>71</v>
      </c>
      <c r="D10" s="4">
        <v>10</v>
      </c>
      <c r="E10" s="4">
        <v>0</v>
      </c>
      <c r="F10" s="4">
        <v>2500</v>
      </c>
      <c r="G10" s="4">
        <v>1E+30</v>
      </c>
      <c r="H10" s="4">
        <v>100</v>
      </c>
    </row>
    <row r="11" spans="1:8">
      <c r="B11" s="4" t="s">
        <v>72</v>
      </c>
      <c r="C11" s="4" t="s">
        <v>73</v>
      </c>
      <c r="D11" s="4">
        <v>10</v>
      </c>
      <c r="E11" s="4">
        <v>0</v>
      </c>
      <c r="F11" s="4">
        <v>2000</v>
      </c>
      <c r="G11" s="4">
        <v>1E+30</v>
      </c>
      <c r="H11" s="4">
        <v>100</v>
      </c>
    </row>
    <row r="12" spans="1:8" ht="16" thickBot="1">
      <c r="B12" s="5" t="s">
        <v>74</v>
      </c>
      <c r="C12" s="5" t="s">
        <v>75</v>
      </c>
      <c r="D12" s="5">
        <v>50</v>
      </c>
      <c r="E12" s="5">
        <v>-100</v>
      </c>
      <c r="F12" s="5">
        <v>1900</v>
      </c>
      <c r="G12" s="5">
        <v>100</v>
      </c>
      <c r="H12" s="5">
        <v>1E+30</v>
      </c>
    </row>
    <row r="14" spans="1:8" ht="16" thickBot="1">
      <c r="A14" t="s">
        <v>16</v>
      </c>
    </row>
    <row r="15" spans="1:8">
      <c r="B15" s="21"/>
      <c r="C15" s="21"/>
      <c r="D15" s="21" t="s">
        <v>7</v>
      </c>
      <c r="E15" s="21" t="s">
        <v>17</v>
      </c>
      <c r="F15" s="21" t="s">
        <v>19</v>
      </c>
      <c r="G15" s="21" t="s">
        <v>13</v>
      </c>
      <c r="H15" s="21" t="s">
        <v>13</v>
      </c>
    </row>
    <row r="16" spans="1:8" ht="16" thickBot="1">
      <c r="B16" s="22" t="s">
        <v>5</v>
      </c>
      <c r="C16" s="22" t="s">
        <v>6</v>
      </c>
      <c r="D16" s="22" t="s">
        <v>8</v>
      </c>
      <c r="E16" s="22" t="s">
        <v>18</v>
      </c>
      <c r="F16" s="22" t="s">
        <v>20</v>
      </c>
      <c r="G16" s="22" t="s">
        <v>14</v>
      </c>
      <c r="H16" s="22" t="s">
        <v>15</v>
      </c>
    </row>
    <row r="17" spans="2:8">
      <c r="B17" s="4" t="s">
        <v>76</v>
      </c>
      <c r="C17" s="4" t="s">
        <v>57</v>
      </c>
      <c r="D17" s="4">
        <v>40</v>
      </c>
      <c r="E17" s="4">
        <v>0</v>
      </c>
      <c r="F17" s="4">
        <v>70</v>
      </c>
      <c r="G17" s="4">
        <v>1E+30</v>
      </c>
      <c r="H17" s="4">
        <v>30</v>
      </c>
    </row>
    <row r="18" spans="2:8">
      <c r="B18" s="4" t="s">
        <v>77</v>
      </c>
      <c r="C18" s="4" t="s">
        <v>58</v>
      </c>
      <c r="D18" s="4">
        <v>60</v>
      </c>
      <c r="E18" s="4">
        <v>0</v>
      </c>
      <c r="F18" s="4">
        <v>70</v>
      </c>
      <c r="G18" s="4">
        <v>1E+30</v>
      </c>
      <c r="H18" s="4">
        <v>10</v>
      </c>
    </row>
    <row r="19" spans="2:8">
      <c r="B19" s="4" t="s">
        <v>78</v>
      </c>
      <c r="C19" s="4" t="s">
        <v>56</v>
      </c>
      <c r="D19" s="4">
        <v>40</v>
      </c>
      <c r="E19" s="4">
        <v>2500</v>
      </c>
      <c r="F19" s="4">
        <v>40</v>
      </c>
      <c r="G19" s="4">
        <v>0</v>
      </c>
      <c r="H19" s="4">
        <v>10</v>
      </c>
    </row>
    <row r="20" spans="2:8">
      <c r="B20" s="4" t="s">
        <v>79</v>
      </c>
      <c r="C20" s="4" t="s">
        <v>55</v>
      </c>
      <c r="D20" s="4">
        <v>60</v>
      </c>
      <c r="E20" s="4">
        <v>2000</v>
      </c>
      <c r="F20" s="4">
        <v>60</v>
      </c>
      <c r="G20" s="4">
        <v>0</v>
      </c>
      <c r="H20" s="4">
        <v>10</v>
      </c>
    </row>
    <row r="21" spans="2:8" ht="16" thickBot="1">
      <c r="B21" s="5" t="s">
        <v>38</v>
      </c>
      <c r="C21" s="5"/>
      <c r="D21" s="5">
        <v>100</v>
      </c>
      <c r="E21" s="5">
        <v>0</v>
      </c>
      <c r="F21" s="5">
        <v>100</v>
      </c>
      <c r="G21" s="5">
        <v>0</v>
      </c>
      <c r="H21" s="5">
        <v>1E+30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6:M17"/>
  <sheetViews>
    <sheetView tabSelected="1" workbookViewId="0">
      <selection activeCell="I31" sqref="I31"/>
    </sheetView>
  </sheetViews>
  <sheetFormatPr baseColWidth="10" defaultRowHeight="15" x14ac:dyDescent="0"/>
  <cols>
    <col min="1" max="7" width="10.83203125" style="1"/>
    <col min="8" max="8" width="17" style="1" customWidth="1"/>
    <col min="9" max="16384" width="10.83203125" style="1"/>
  </cols>
  <sheetData>
    <row r="6" spans="4:13">
      <c r="E6" s="1" t="s">
        <v>57</v>
      </c>
      <c r="F6" s="1" t="s">
        <v>58</v>
      </c>
    </row>
    <row r="7" spans="4:13">
      <c r="D7" s="1" t="s">
        <v>56</v>
      </c>
      <c r="E7" s="15">
        <v>2400</v>
      </c>
      <c r="F7" s="15">
        <v>2500</v>
      </c>
    </row>
    <row r="8" spans="4:13">
      <c r="D8" s="1" t="s">
        <v>55</v>
      </c>
      <c r="E8" s="16">
        <v>2000</v>
      </c>
      <c r="F8" s="16">
        <v>1900</v>
      </c>
    </row>
    <row r="10" spans="4:13">
      <c r="D10" s="1" t="s">
        <v>59</v>
      </c>
      <c r="E10" s="1" t="s">
        <v>57</v>
      </c>
      <c r="F10" s="1" t="s">
        <v>58</v>
      </c>
      <c r="H10" s="1" t="s">
        <v>60</v>
      </c>
      <c r="I10" s="1" t="s">
        <v>61</v>
      </c>
      <c r="J10" s="1" t="s">
        <v>62</v>
      </c>
      <c r="K10" s="1" t="s">
        <v>63</v>
      </c>
      <c r="L10" s="1" t="s">
        <v>64</v>
      </c>
    </row>
    <row r="11" spans="4:13">
      <c r="D11" s="1" t="s">
        <v>56</v>
      </c>
      <c r="E11" s="17">
        <v>30</v>
      </c>
      <c r="F11" s="17">
        <v>10</v>
      </c>
      <c r="G11" s="1">
        <f>F11+E11</f>
        <v>40</v>
      </c>
      <c r="H11" s="6">
        <v>40</v>
      </c>
      <c r="I11" s="20">
        <v>30</v>
      </c>
      <c r="J11" s="20">
        <v>30</v>
      </c>
      <c r="K11" s="20">
        <v>70</v>
      </c>
      <c r="L11" s="20">
        <v>50</v>
      </c>
      <c r="M11" s="6"/>
    </row>
    <row r="12" spans="4:13">
      <c r="D12" s="1" t="s">
        <v>55</v>
      </c>
      <c r="E12" s="18">
        <v>10</v>
      </c>
      <c r="F12" s="18">
        <v>50</v>
      </c>
      <c r="G12" s="1">
        <f>F12+E12</f>
        <v>60</v>
      </c>
      <c r="H12" s="6">
        <v>60</v>
      </c>
    </row>
    <row r="13" spans="4:13">
      <c r="E13" s="1">
        <f>E12+E11</f>
        <v>40</v>
      </c>
      <c r="F13" s="1">
        <f>F12+F11</f>
        <v>60</v>
      </c>
      <c r="G13" s="1">
        <f>F13+E13</f>
        <v>100</v>
      </c>
      <c r="I13" s="16" t="s">
        <v>66</v>
      </c>
      <c r="K13" s="16" t="s">
        <v>65</v>
      </c>
    </row>
    <row r="14" spans="4:13">
      <c r="I14" s="6">
        <v>70</v>
      </c>
      <c r="K14" s="6">
        <v>70</v>
      </c>
    </row>
    <row r="16" spans="4:13" ht="16" thickBot="1">
      <c r="I16" s="16" t="s">
        <v>67</v>
      </c>
      <c r="J16" s="16"/>
      <c r="K16" s="16"/>
    </row>
    <row r="17" spans="4:10" ht="16" thickBot="1">
      <c r="D17" s="23" t="s">
        <v>32</v>
      </c>
      <c r="E17" s="24">
        <f>E7*E11+F7*F11+E8*E12+F8*F12</f>
        <v>212000</v>
      </c>
      <c r="J17" s="19">
        <v>100</v>
      </c>
    </row>
  </sheetData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Sensitivity PROBLEMA 1</vt:lpstr>
      <vt:lpstr>problema1</vt:lpstr>
      <vt:lpstr>Sensitivity problema 2</vt:lpstr>
      <vt:lpstr>problema 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 Rodriguez</dc:creator>
  <cp:lastModifiedBy>Manuel Rodriguez</cp:lastModifiedBy>
  <dcterms:created xsi:type="dcterms:W3CDTF">2012-07-08T20:35:48Z</dcterms:created>
  <dcterms:modified xsi:type="dcterms:W3CDTF">2013-06-03T12:50:59Z</dcterms:modified>
</cp:coreProperties>
</file>